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<sst xmlns="http://schemas.openxmlformats.org/spreadsheetml/2006/main" count="468" uniqueCount="265">
  <si>
    <t>w złotych</t>
  </si>
  <si>
    <t>Dochody bieżące</t>
  </si>
  <si>
    <t>Dział</t>
  </si>
  <si>
    <t>Rozdział</t>
  </si>
  <si>
    <t>§</t>
  </si>
  <si>
    <t>Źródło dochodów</t>
  </si>
  <si>
    <t>1</t>
  </si>
  <si>
    <t>2</t>
  </si>
  <si>
    <t>3</t>
  </si>
  <si>
    <t>4</t>
  </si>
  <si>
    <t>5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</si>
  <si>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</si>
  <si>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</si>
  <si>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</si>
  <si>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</si>
  <si>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</si>
  <si>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</si>
  <si>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</si>
  <si>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</si>
  <si>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</si>
  <si>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</si>
  <si>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</si>
  <si>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</si>
  <si>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</si>
  <si>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</si>
  <si>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</si>
  <si>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</si>
  <si>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</si>
  <si>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</si>
  <si>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</si>
  <si>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</si>
  <si>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</si>
  <si>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</si>
  <si>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0690</t>
  </si>
  <si>
    <t>Wpływy z różnych opłat</t>
  </si>
  <si>
    <t>0830</t>
  </si>
  <si>
    <t>Wpływy z usług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</si>
  <si>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</si>
  <si>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</si>
  <si>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</si>
  <si>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</si>
  <si>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</si>
  <si>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</si>
  <si>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484,00</t>
  </si>
  <si>
    <t>75113</t>
  </si>
  <si>
    <t>Wybory do Parlamentu Europejskiego</t>
  </si>
  <si>
    <t>4 465,00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</si>
  <si>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</si>
  <si>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</si>
  <si>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</si>
  <si>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</si>
  <si>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</si>
  <si>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</si>
  <si>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</si>
  <si>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</si>
  <si>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</si>
  <si>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</si>
  <si>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</si>
  <si>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</si>
  <si>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</si>
  <si>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</si>
  <si>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0370</t>
  </si>
  <si>
    <t>Opłata od posiadania psów</t>
  </si>
  <si>
    <t>100,00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</si>
  <si>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</si>
  <si>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</si>
  <si>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</si>
  <si>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</si>
  <si>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</si>
  <si>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</si>
  <si>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</si>
  <si>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</si>
  <si>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</si>
  <si>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</si>
  <si>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</si>
  <si>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</si>
  <si>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</si>
  <si>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</si>
  <si>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</si>
  <si>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</si>
  <si>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15 000,00</t>
  </si>
  <si>
    <t>0480</t>
  </si>
  <si>
    <t>Wpływy z opłat za zezwolenia na sprzedaż alkoholu</t>
  </si>
  <si>
    <t>75621</t>
  </si>
  <si>
    <t>Udziały gmin w podatkach stanowiących dochód budżetu państwa</t>
  </si>
  <si>
    <t>736 001,00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</si>
  <si>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</si>
  <si>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</si>
  <si>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</si>
  <si>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</si>
  <si>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</si>
  <si>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</si>
  <si>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</si>
  <si>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</si>
  <si>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</si>
  <si>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</si>
  <si>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</si>
  <si>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</si>
  <si>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</si>
  <si>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</si>
  <si>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</si>
  <si>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</si>
  <si>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</si>
  <si>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</si>
  <si>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</si>
  <si>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</si>
  <si>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</si>
  <si>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</si>
  <si>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0960</t>
  </si>
  <si>
    <t>Otrzymane spadki, zapisy i darowizny w postaci pieniężnej</t>
  </si>
  <si>
    <t>80110</t>
  </si>
  <si>
    <t>Gimnazja</t>
  </si>
  <si>
    <t>2030</t>
  </si>
  <si>
    <t>Dotacje celowe otrzymane z budżetu państwa na realizację własnych zadań bieżących gmin (związków gmin)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</si>
  <si>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</si>
  <si>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</si>
  <si>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</si>
  <si>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</si>
  <si>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</si>
  <si>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</si>
  <si>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</si>
  <si>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</si>
  <si>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</si>
  <si>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</si>
  <si>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</si>
  <si>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2008</t>
  </si>
  <si>
    <t>854</t>
  </si>
  <si>
    <t>Edukacyjna opieka wychowawcza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</si>
  <si>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</si>
  <si>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</si>
  <si>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</si>
  <si>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</si>
  <si>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</si>
  <si>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</si>
  <si>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2320</t>
  </si>
  <si>
    <t>Dotacje celowe otrzymane z powiatu na zadania bieżące realizowane na podstawie porozumień (umów) między jednostkami samorządu terytorialnego</t>
  </si>
  <si>
    <t>900</t>
  </si>
  <si>
    <t>Gospodarka komunalna i ochrona środowiska</t>
  </si>
  <si>
    <t>90003</t>
  </si>
  <si>
    <t>Oczyszczanie miast i wsi</t>
  </si>
  <si>
    <t>90017</t>
  </si>
  <si>
    <t>Zakłady gospodarki komunalnej</t>
  </si>
  <si>
    <t>2370</t>
  </si>
  <si>
    <t>Wpływy do budżetu nadwyzki środków obrotowych zakładu budżetowego</t>
  </si>
  <si>
    <t>90020</t>
  </si>
  <si>
    <t>Wpływy i wydatki związane z gromadzeniem środków z opłat produktowych</t>
  </si>
  <si>
    <t>0400</t>
  </si>
  <si>
    <t>Wpływy z opłaty produktowej</t>
  </si>
  <si>
    <t>Dochody majątkowe</t>
  </si>
  <si>
    <t>600</t>
  </si>
  <si>
    <t>Transport i łączność</t>
  </si>
  <si>
    <t>60016</t>
  </si>
  <si>
    <t>Drogi publiczne gminne</t>
  </si>
  <si>
    <t>0770</t>
  </si>
  <si>
    <t>Wpłaty z tytułu odpłatnego nabycia prawa własności oraz prawa użytkowania wieczystego nieruchomości</t>
  </si>
  <si>
    <t xml:space="preserve"> </t>
  </si>
  <si>
    <t>6</t>
  </si>
  <si>
    <t>7</t>
  </si>
  <si>
    <t>razem</t>
  </si>
  <si>
    <t>OGÓŁEM</t>
  </si>
  <si>
    <t>Razem</t>
  </si>
  <si>
    <t>Plan po zmianach 2009 r</t>
  </si>
  <si>
    <t>% wykonania planu</t>
  </si>
  <si>
    <t>0</t>
  </si>
  <si>
    <t>6208</t>
  </si>
  <si>
    <t>Dotacje rozwojowe</t>
  </si>
  <si>
    <t>90,9</t>
  </si>
  <si>
    <t>0,0</t>
  </si>
  <si>
    <t>98,6</t>
  </si>
  <si>
    <t>100</t>
  </si>
  <si>
    <t>754</t>
  </si>
  <si>
    <t>Bezpieczeństwo publiczne i ochrona przeciwpożarowa</t>
  </si>
  <si>
    <t>75412</t>
  </si>
  <si>
    <t>Ochotnicze straże pożarne</t>
  </si>
  <si>
    <t>0870</t>
  </si>
  <si>
    <t>Wpływy ze sprzedaży składników majątkowych</t>
  </si>
  <si>
    <t>31,8</t>
  </si>
  <si>
    <t>44,1</t>
  </si>
  <si>
    <t>100,0</t>
  </si>
  <si>
    <t>98,3</t>
  </si>
  <si>
    <t>Zestawienie realizacji dochodów budżetowych za 2009r</t>
  </si>
  <si>
    <t>Wykonanie za 2009r.</t>
  </si>
  <si>
    <t>6260</t>
  </si>
  <si>
    <t>dotacje otrzymane z funduszy celowych na finansowanie lub dofinansowanie kosztów realizacji inwestycji i zakupów inwestycyjnych jednostek sektora finansów publicznych</t>
  </si>
  <si>
    <t>10095</t>
  </si>
  <si>
    <t>0460</t>
  </si>
  <si>
    <t>wpływy ze sprzedaży składników majątkowych</t>
  </si>
  <si>
    <t>dotacje celowe otrzymane z budżetu państwa na realizację własnych zadań bieżących gmin(związków gmin</t>
  </si>
  <si>
    <t>2330</t>
  </si>
  <si>
    <t>dotacje celowe otrzymane od samorządu województwa na zadania bieżące realizowane na podstawie porozumień (umów) między jednostkami samorządu terytorialnego</t>
  </si>
  <si>
    <t>80195</t>
  </si>
  <si>
    <t>2020</t>
  </si>
  <si>
    <t>2700</t>
  </si>
  <si>
    <t>dotacje celowe otrzymane z budżetu państwa na zadania bieżące realizowane przez gminę na podstawie porozumień z organami administracji rządowej</t>
  </si>
  <si>
    <t>środki na dofinansowanie własnych zadań bieżących gmin (związków gmin), powiatów (związków powiatów), samorządów województw, pozyskane z innych źródeł</t>
  </si>
  <si>
    <t>85228</t>
  </si>
  <si>
    <t>853</t>
  </si>
  <si>
    <t>85395</t>
  </si>
  <si>
    <t>2009</t>
  </si>
  <si>
    <t>6209</t>
  </si>
  <si>
    <t>dotacje rozwojowe oraz środki na finansowanie Wspólnej Polityki Rolnej</t>
  </si>
  <si>
    <t>dotacje celowe otrzymane z budżetu państwa na realizację własnych zadań bieżących gmin ( związków gmin)</t>
  </si>
  <si>
    <t>Górnictwo i kopalnictwo</t>
  </si>
  <si>
    <t>6630</t>
  </si>
  <si>
    <t>dotacje celowe otrzymane z samorządu województwa na inwestycje i zakupy inwestycyjne realizowane na podstawie porozumień (umów) między jednostkami samorządu terytorialnego</t>
  </si>
  <si>
    <t>121,3</t>
  </si>
  <si>
    <t>Wpływy z opłaty eksploatacyjnej</t>
  </si>
  <si>
    <t>106,7</t>
  </si>
  <si>
    <t>106,4</t>
  </si>
  <si>
    <t>158,4</t>
  </si>
  <si>
    <t>69,8</t>
  </si>
  <si>
    <t>125,1</t>
  </si>
  <si>
    <t>47,1</t>
  </si>
  <si>
    <t>99,2</t>
  </si>
  <si>
    <t>114,8</t>
  </si>
  <si>
    <t>39,7</t>
  </si>
  <si>
    <t>92,8</t>
  </si>
  <si>
    <t>91,1</t>
  </si>
  <si>
    <t>97,8</t>
  </si>
  <si>
    <t>600,0</t>
  </si>
  <si>
    <t>164,1</t>
  </si>
  <si>
    <t>192,0</t>
  </si>
  <si>
    <t>107,1</t>
  </si>
  <si>
    <t>75,5</t>
  </si>
  <si>
    <t>104,5</t>
  </si>
  <si>
    <t>128,3</t>
  </si>
  <si>
    <t>107,0</t>
  </si>
  <si>
    <t>93,6</t>
  </si>
  <si>
    <t>87,2</t>
  </si>
  <si>
    <t>93,9</t>
  </si>
  <si>
    <t>37,5</t>
  </si>
  <si>
    <t>84,8</t>
  </si>
  <si>
    <t>121,5</t>
  </si>
  <si>
    <t>89,4</t>
  </si>
  <si>
    <t>98,0</t>
  </si>
  <si>
    <t>99,4</t>
  </si>
  <si>
    <t>26,6</t>
  </si>
  <si>
    <t>89,9</t>
  </si>
  <si>
    <t>93.5</t>
  </si>
  <si>
    <t>201,2</t>
  </si>
  <si>
    <t>100,4</t>
  </si>
  <si>
    <t>186,5</t>
  </si>
  <si>
    <t>149,2</t>
  </si>
  <si>
    <t>137,0</t>
  </si>
  <si>
    <t>116,6</t>
  </si>
  <si>
    <t>102,4</t>
  </si>
  <si>
    <t>268,0</t>
  </si>
  <si>
    <t>84,0</t>
  </si>
  <si>
    <t>99,9</t>
  </si>
  <si>
    <t>101,8</t>
  </si>
  <si>
    <t>Usługi opiekuńcze i specjalistyczne usługi opiekuńcze</t>
  </si>
  <si>
    <t>195,0</t>
  </si>
  <si>
    <t>Pozostałe zadania w zakresie polityki społecznej</t>
  </si>
  <si>
    <t>118,5</t>
  </si>
  <si>
    <t>107,9</t>
  </si>
  <si>
    <t>100,5</t>
  </si>
  <si>
    <t>1,4</t>
  </si>
  <si>
    <t>103,2</t>
  </si>
  <si>
    <t>98,9</t>
  </si>
  <si>
    <t>99,6</t>
  </si>
  <si>
    <t>100,1</t>
  </si>
  <si>
    <t>101,6</t>
  </si>
  <si>
    <t>118,2</t>
  </si>
  <si>
    <t>100,2</t>
  </si>
  <si>
    <t>Załącznik Nr  1                                 do Zarządzenia Nr 176/10                Wójta Gminy Jeleniewo                               z dnia 18 marca 2010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</si>
</sst>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15" borderId="2" applyNumberFormat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1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5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2" fillId="17" borderId="0" applyNumberFormat="0" applyBorder="0" applyAlignment="0" applyProtection="0"/>
  </cellStyleXfs>
  <cellXfs count="15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left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left" vertical="center" wrapText="1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49" fontId="0" fillId="20" borderId="10" xfId="0" applyNumberFormat="1" applyFill="1" applyBorder="1" applyAlignment="1" applyProtection="1">
      <alignment horizontal="right" vertical="center" wrapText="1"/>
      <protection locked="0"/>
    </xf>
    <xf numFmtId="49" fontId="0" fillId="19" borderId="10" xfId="0" applyNumberFormat="1" applyFill="1" applyBorder="1" applyAlignment="1" applyProtection="1">
      <alignment horizontal="right" vertical="center" wrapText="1"/>
      <protection locked="0"/>
    </xf>
    <xf numFmtId="49" fontId="0" fillId="18" borderId="10" xfId="0" applyNumberFormat="1" applyFill="1" applyBorder="1" applyAlignment="1" applyProtection="1">
      <alignment horizontal="righ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18" borderId="10" xfId="0" applyNumberFormat="1" applyFill="1" applyBorder="1" applyAlignment="1" applyProtection="1">
      <alignment horizontal="right" vertical="center" wrapText="1"/>
      <protection locked="0"/>
    </xf>
    <xf numFmtId="49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1" xfId="0" applyNumberFormat="1" applyFill="1" applyBorder="1" applyAlignment="1" applyProtection="1">
      <alignment horizontal="right" vertical="center" wrapText="1"/>
      <protection locked="0"/>
    </xf>
    <xf numFmtId="49" fontId="0" fillId="19" borderId="11" xfId="0" applyNumberFormat="1" applyFill="1" applyBorder="1" applyAlignment="1" applyProtection="1">
      <alignment horizontal="right" vertical="center" wrapText="1"/>
      <protection locked="0"/>
    </xf>
    <xf numFmtId="49" fontId="0" fillId="18" borderId="11" xfId="0" applyNumberForma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0" borderId="10" xfId="0" applyNumberForma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ill="1" applyBorder="1" applyAlignment="1" applyProtection="1">
      <alignment horizontal="right" vertical="center" wrapText="1"/>
      <protection locked="0"/>
    </xf>
    <xf numFmtId="49" fontId="0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8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0" borderId="12" xfId="0" applyNumberFormat="1" applyFill="1" applyBorder="1" applyAlignment="1" applyProtection="1">
      <alignment horizontal="right" vertical="center" wrapText="1"/>
      <protection locked="0"/>
    </xf>
    <xf numFmtId="3" fontId="0" fillId="19" borderId="12" xfId="0" applyNumberFormat="1" applyFill="1" applyBorder="1" applyAlignment="1" applyProtection="1">
      <alignment horizontal="right" vertical="center" wrapText="1"/>
      <protection locked="0"/>
    </xf>
    <xf numFmtId="3" fontId="0" fillId="18" borderId="12" xfId="0" applyNumberFormat="1" applyFill="1" applyBorder="1" applyAlignment="1" applyProtection="1">
      <alignment horizontal="right" vertical="center" wrapText="1"/>
      <protection locked="0"/>
    </xf>
    <xf numFmtId="3" fontId="0" fillId="18" borderId="10" xfId="0" applyNumberFormat="1" applyFill="1" applyBorder="1" applyAlignment="1" applyProtection="1">
      <alignment horizontal="right" vertical="center" wrapText="1"/>
      <protection locked="0"/>
    </xf>
    <xf numFmtId="3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ill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18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0" xfId="0" applyNumberFormat="1" applyFill="1" applyBorder="1" applyAlignment="1" applyProtection="1">
      <alignment horizontal="center" vertical="center" wrapText="1"/>
      <protection locked="0"/>
    </xf>
    <xf numFmtId="49" fontId="0" fillId="22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2" borderId="10" xfId="0" applyNumberFormat="1" applyFill="1" applyBorder="1" applyAlignment="1" applyProtection="1">
      <alignment horizontal="right" vertical="center" wrapText="1"/>
      <protection locked="0"/>
    </xf>
    <xf numFmtId="4" fontId="0" fillId="22" borderId="10" xfId="0" applyNumberFormat="1" applyFill="1" applyBorder="1" applyAlignment="1" applyProtection="1">
      <alignment horizontal="right" vertical="center" wrapText="1"/>
      <protection locked="0"/>
    </xf>
    <xf numFmtId="49" fontId="0" fillId="22" borderId="10" xfId="0" applyNumberFormat="1" applyFill="1" applyBorder="1" applyAlignment="1" applyProtection="1">
      <alignment horizontal="right" vertical="center" wrapText="1"/>
      <protection locked="0"/>
    </xf>
    <xf numFmtId="49" fontId="0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3" borderId="10" xfId="0" applyNumberFormat="1" applyFill="1" applyBorder="1" applyAlignment="1" applyProtection="1">
      <alignment horizontal="center" vertical="center" wrapText="1"/>
      <protection locked="0"/>
    </xf>
    <xf numFmtId="49" fontId="0" fillId="2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3" borderId="10" xfId="0" applyNumberFormat="1" applyFill="1" applyBorder="1" applyAlignment="1" applyProtection="1">
      <alignment horizontal="right" vertical="center" wrapText="1"/>
      <protection locked="0"/>
    </xf>
    <xf numFmtId="4" fontId="0" fillId="23" borderId="10" xfId="0" applyNumberFormat="1" applyFill="1" applyBorder="1" applyAlignment="1" applyProtection="1">
      <alignment horizontal="right" vertical="center" wrapText="1"/>
      <protection locked="0"/>
    </xf>
    <xf numFmtId="49" fontId="0" fillId="23" borderId="10" xfId="0" applyNumberFormat="1" applyFill="1" applyBorder="1" applyAlignment="1" applyProtection="1">
      <alignment horizontal="right" vertical="center" wrapText="1"/>
      <protection locked="0"/>
    </xf>
    <xf numFmtId="3" fontId="0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 applyProtection="1">
      <alignment horizontal="left" vertical="center" wrapText="1"/>
      <protection locked="0"/>
    </xf>
    <xf numFmtId="49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25" borderId="10" xfId="0" applyNumberFormat="1" applyFill="1" applyBorder="1" applyAlignment="1" applyProtection="1">
      <alignment horizontal="right" vertical="center" wrapText="1"/>
      <protection locked="0"/>
    </xf>
    <xf numFmtId="49" fontId="0" fillId="25" borderId="10" xfId="0" applyNumberForma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 wrapText="1"/>
      <protection locked="0"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6" borderId="10" xfId="0" applyNumberFormat="1" applyFill="1" applyBorder="1" applyAlignment="1" applyProtection="1">
      <alignment horizontal="right" vertical="center" wrapText="1"/>
      <protection locked="0"/>
    </xf>
    <xf numFmtId="4" fontId="0" fillId="26" borderId="10" xfId="0" applyNumberFormat="1" applyFill="1" applyBorder="1" applyAlignment="1" applyProtection="1">
      <alignment horizontal="right" vertical="center" wrapText="1"/>
      <protection locked="0"/>
    </xf>
    <xf numFmtId="49" fontId="0" fillId="26" borderId="10" xfId="0" applyNumberFormat="1" applyFill="1" applyBorder="1" applyAlignment="1" applyProtection="1">
      <alignment horizontal="right" vertical="center" wrapText="1"/>
      <protection locked="0"/>
    </xf>
    <xf numFmtId="49" fontId="0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7" borderId="10" xfId="0" applyNumberFormat="1" applyFill="1" applyBorder="1" applyAlignment="1" applyProtection="1">
      <alignment horizontal="right" vertical="center" wrapText="1"/>
      <protection locked="0"/>
    </xf>
    <xf numFmtId="4" fontId="0" fillId="27" borderId="10" xfId="0" applyNumberFormat="1" applyFill="1" applyBorder="1" applyAlignment="1" applyProtection="1">
      <alignment horizontal="right" vertical="center" wrapText="1"/>
      <protection locked="0"/>
    </xf>
    <xf numFmtId="49" fontId="0" fillId="27" borderId="10" xfId="0" applyNumberFormat="1" applyFill="1" applyBorder="1" applyAlignment="1" applyProtection="1">
      <alignment horizontal="right" vertical="center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0" xfId="0" applyNumberFormat="1" applyFill="1" applyBorder="1" applyAlignment="1" applyProtection="1">
      <alignment horizontal="center" vertical="center" wrapText="1"/>
      <protection locked="0"/>
    </xf>
    <xf numFmtId="49" fontId="0" fillId="28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28" borderId="10" xfId="0" applyNumberFormat="1" applyFill="1" applyBorder="1" applyAlignment="1" applyProtection="1">
      <alignment horizontal="right" vertical="center" wrapText="1"/>
      <protection locked="0"/>
    </xf>
    <xf numFmtId="4" fontId="0" fillId="28" borderId="10" xfId="0" applyNumberFormat="1" applyFill="1" applyBorder="1" applyAlignment="1" applyProtection="1">
      <alignment horizontal="right" vertical="center" wrapText="1"/>
      <protection locked="0"/>
    </xf>
    <xf numFmtId="49" fontId="0" fillId="28" borderId="10" xfId="0" applyNumberFormat="1" applyFill="1" applyBorder="1" applyAlignment="1" applyProtection="1">
      <alignment horizontal="right" vertical="center" wrapText="1"/>
      <protection locked="0"/>
    </xf>
    <xf numFmtId="3" fontId="5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0" fillId="21" borderId="12" xfId="0" applyNumberFormat="1" applyFill="1" applyBorder="1" applyAlignment="1" applyProtection="1">
      <alignment horizontal="center" vertical="center" wrapText="1"/>
      <protection locked="0"/>
    </xf>
    <xf numFmtId="49" fontId="0" fillId="21" borderId="11" xfId="0" applyNumberForma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wrapText="1"/>
      <protection locked="0"/>
    </xf>
    <xf numFmtId="49" fontId="4" fillId="18" borderId="13" xfId="0" applyNumberFormat="1" applyFont="1" applyFill="1" applyBorder="1" applyAlignment="1" applyProtection="1">
      <alignment horizontal="left" wrapText="1"/>
      <protection locked="0"/>
    </xf>
    <xf numFmtId="49" fontId="4" fillId="18" borderId="11" xfId="0" applyNumberFormat="1" applyFont="1" applyFill="1" applyBorder="1" applyAlignment="1" applyProtection="1">
      <alignment horizontal="left" wrapText="1"/>
      <protection locked="0"/>
    </xf>
    <xf numFmtId="49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7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7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49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2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18" borderId="1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showGridLines="0" tabSelected="1" zoomScalePageLayoutView="0" workbookViewId="0" topLeftCell="A1">
      <selection activeCell="J9" sqref="J9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9.66015625" style="0" customWidth="1"/>
    <col min="5" max="5" width="8.5" style="0" customWidth="1"/>
    <col min="6" max="6" width="0.65625" style="0" hidden="1" customWidth="1"/>
    <col min="7" max="7" width="44.33203125" style="0" customWidth="1"/>
    <col min="8" max="8" width="18.66015625" style="0" customWidth="1"/>
    <col min="9" max="9" width="16" style="0" customWidth="1"/>
    <col min="10" max="10" width="12.66015625" style="0" customWidth="1"/>
    <col min="11" max="11" width="12.66015625" style="0" hidden="1" customWidth="1"/>
  </cols>
  <sheetData>
    <row r="1" spans="2:11" ht="42.75" customHeight="1">
      <c r="B1" s="110"/>
      <c r="C1" s="110"/>
      <c r="D1" s="110"/>
      <c r="E1" s="110"/>
      <c r="F1" s="110"/>
      <c r="G1" s="110"/>
      <c r="H1" s="110"/>
      <c r="I1" s="150" t="s">
        <v>264</v>
      </c>
      <c r="J1" s="150"/>
      <c r="K1" s="110"/>
    </row>
    <row r="2" spans="1:11" ht="28.5" customHeight="1">
      <c r="A2" s="151" t="s">
        <v>180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3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" t="s">
        <v>0</v>
      </c>
    </row>
    <row r="4" spans="2:11" ht="21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2:15" ht="36">
      <c r="B5" s="149" t="s">
        <v>2</v>
      </c>
      <c r="C5" s="149"/>
      <c r="D5" s="86" t="s">
        <v>3</v>
      </c>
      <c r="E5" s="149" t="s">
        <v>4</v>
      </c>
      <c r="F5" s="149"/>
      <c r="G5" s="86" t="s">
        <v>5</v>
      </c>
      <c r="H5" s="87" t="s">
        <v>161</v>
      </c>
      <c r="I5" s="88" t="s">
        <v>181</v>
      </c>
      <c r="J5" s="86" t="s">
        <v>162</v>
      </c>
      <c r="K5" s="2"/>
      <c r="O5" t="s">
        <v>155</v>
      </c>
    </row>
    <row r="6" spans="2:14" ht="12.75">
      <c r="B6" s="119" t="s">
        <v>6</v>
      </c>
      <c r="C6" s="119"/>
      <c r="D6" s="23" t="s">
        <v>7</v>
      </c>
      <c r="E6" s="119" t="s">
        <v>8</v>
      </c>
      <c r="F6" s="119"/>
      <c r="G6" s="23" t="s">
        <v>9</v>
      </c>
      <c r="H6" s="23" t="s">
        <v>10</v>
      </c>
      <c r="I6" s="23" t="s">
        <v>156</v>
      </c>
      <c r="J6" s="23" t="s">
        <v>157</v>
      </c>
      <c r="K6" s="18"/>
      <c r="N6" t="s">
        <v>155</v>
      </c>
    </row>
    <row r="7" spans="2:21" ht="15">
      <c r="B7" s="133" t="s">
        <v>11</v>
      </c>
      <c r="C7" s="133"/>
      <c r="D7" s="3"/>
      <c r="E7" s="113"/>
      <c r="F7" s="113"/>
      <c r="G7" s="4" t="s">
        <v>12</v>
      </c>
      <c r="H7" s="53">
        <f>SUM(H8)</f>
        <v>327518</v>
      </c>
      <c r="I7" s="28">
        <f>SUM(I8)</f>
        <v>327719.06999999995</v>
      </c>
      <c r="J7" s="11" t="s">
        <v>260</v>
      </c>
      <c r="K7" s="19"/>
      <c r="N7" t="s">
        <v>155</v>
      </c>
      <c r="P7" t="s">
        <v>155</v>
      </c>
      <c r="Q7" t="s">
        <v>155</v>
      </c>
      <c r="R7" t="s">
        <v>155</v>
      </c>
      <c r="S7" t="s">
        <v>155</v>
      </c>
      <c r="T7" t="s">
        <v>155</v>
      </c>
      <c r="U7" t="s">
        <v>155</v>
      </c>
    </row>
    <row r="8" spans="2:11" ht="15">
      <c r="B8" s="132"/>
      <c r="C8" s="132"/>
      <c r="D8" s="5" t="s">
        <v>13</v>
      </c>
      <c r="E8" s="132"/>
      <c r="F8" s="132"/>
      <c r="G8" s="6" t="s">
        <v>14</v>
      </c>
      <c r="H8" s="54">
        <f>SUM(H9:H10)</f>
        <v>327518</v>
      </c>
      <c r="I8" s="29">
        <f>SUM(I9:I10)</f>
        <v>327719.06999999995</v>
      </c>
      <c r="J8" s="12" t="s">
        <v>260</v>
      </c>
      <c r="K8" s="20"/>
    </row>
    <row r="9" spans="2:11" ht="56.25">
      <c r="B9" s="130"/>
      <c r="C9" s="130"/>
      <c r="D9" s="7"/>
      <c r="E9" s="139" t="s">
        <v>15</v>
      </c>
      <c r="F9" s="139"/>
      <c r="G9" s="8" t="s">
        <v>16</v>
      </c>
      <c r="H9" s="55">
        <v>950</v>
      </c>
      <c r="I9" s="17">
        <v>1152.47</v>
      </c>
      <c r="J9" s="13" t="s">
        <v>205</v>
      </c>
      <c r="K9" s="21"/>
    </row>
    <row r="10" spans="2:11" ht="45">
      <c r="B10" s="130"/>
      <c r="C10" s="130"/>
      <c r="D10" s="7"/>
      <c r="E10" s="139" t="s">
        <v>17</v>
      </c>
      <c r="F10" s="139"/>
      <c r="G10" s="8" t="s">
        <v>18</v>
      </c>
      <c r="H10" s="56">
        <v>326568</v>
      </c>
      <c r="I10" s="17">
        <v>326566.6</v>
      </c>
      <c r="J10" s="13" t="s">
        <v>63</v>
      </c>
      <c r="K10" s="13"/>
    </row>
    <row r="11" spans="2:11" ht="12.75">
      <c r="B11" s="142" t="s">
        <v>169</v>
      </c>
      <c r="C11" s="148"/>
      <c r="D11" s="64"/>
      <c r="E11" s="65"/>
      <c r="F11" s="65"/>
      <c r="G11" s="66" t="s">
        <v>202</v>
      </c>
      <c r="H11" s="67">
        <f>SUM(H12)</f>
        <v>1440</v>
      </c>
      <c r="I11" s="68">
        <f>SUM(I12)</f>
        <v>1440</v>
      </c>
      <c r="J11" s="69" t="s">
        <v>178</v>
      </c>
      <c r="K11" s="13"/>
    </row>
    <row r="12" spans="2:11" ht="12.75">
      <c r="B12" s="70"/>
      <c r="C12" s="71"/>
      <c r="D12" s="72" t="s">
        <v>184</v>
      </c>
      <c r="E12" s="73"/>
      <c r="F12" s="73"/>
      <c r="G12" s="74" t="s">
        <v>14</v>
      </c>
      <c r="H12" s="75">
        <f>SUM(H13)</f>
        <v>1440</v>
      </c>
      <c r="I12" s="76">
        <f>SUM(I13)</f>
        <v>1440</v>
      </c>
      <c r="J12" s="77" t="s">
        <v>178</v>
      </c>
      <c r="K12" s="13"/>
    </row>
    <row r="13" spans="2:11" ht="12.75">
      <c r="B13" s="49"/>
      <c r="C13" s="50"/>
      <c r="D13" s="51"/>
      <c r="E13" s="51" t="s">
        <v>185</v>
      </c>
      <c r="F13" s="9"/>
      <c r="G13" s="52" t="s">
        <v>206</v>
      </c>
      <c r="H13" s="57">
        <v>1440</v>
      </c>
      <c r="I13" s="17">
        <v>1440</v>
      </c>
      <c r="J13" s="13" t="s">
        <v>178</v>
      </c>
      <c r="K13" s="13"/>
    </row>
    <row r="14" spans="2:11" ht="12.75">
      <c r="B14" s="142" t="s">
        <v>149</v>
      </c>
      <c r="C14" s="143"/>
      <c r="D14" s="79"/>
      <c r="E14" s="79"/>
      <c r="F14" s="80"/>
      <c r="G14" s="81" t="s">
        <v>150</v>
      </c>
      <c r="H14" s="78">
        <f>SUM(H15)</f>
        <v>1050</v>
      </c>
      <c r="I14" s="68">
        <f>SUM(I15)</f>
        <v>1049.82</v>
      </c>
      <c r="J14" s="69" t="s">
        <v>178</v>
      </c>
      <c r="K14" s="13"/>
    </row>
    <row r="15" spans="2:11" ht="12.75">
      <c r="B15" s="144"/>
      <c r="C15" s="145"/>
      <c r="D15" s="82" t="s">
        <v>151</v>
      </c>
      <c r="E15" s="82"/>
      <c r="F15" s="9"/>
      <c r="G15" s="6" t="s">
        <v>152</v>
      </c>
      <c r="H15" s="83">
        <f>SUM(H16)</f>
        <v>1050</v>
      </c>
      <c r="I15" s="84">
        <f>SUM(I16)</f>
        <v>1049.82</v>
      </c>
      <c r="J15" s="85" t="s">
        <v>178</v>
      </c>
      <c r="K15" s="13"/>
    </row>
    <row r="16" spans="2:11" ht="12.75">
      <c r="B16" s="146"/>
      <c r="C16" s="147"/>
      <c r="D16" s="51"/>
      <c r="E16" s="51" t="s">
        <v>174</v>
      </c>
      <c r="F16" s="9"/>
      <c r="G16" s="8" t="s">
        <v>186</v>
      </c>
      <c r="H16" s="57">
        <v>1050</v>
      </c>
      <c r="I16" s="17">
        <v>1049.82</v>
      </c>
      <c r="J16" s="13" t="s">
        <v>178</v>
      </c>
      <c r="K16" s="13"/>
    </row>
    <row r="17" spans="2:11" ht="15">
      <c r="B17" s="133" t="s">
        <v>19</v>
      </c>
      <c r="C17" s="133"/>
      <c r="D17" s="3"/>
      <c r="E17" s="113"/>
      <c r="F17" s="113"/>
      <c r="G17" s="4" t="s">
        <v>20</v>
      </c>
      <c r="H17" s="58">
        <f>SUM(H18)</f>
        <v>7202</v>
      </c>
      <c r="I17" s="28">
        <f>SUM(I18)</f>
        <v>9007.44</v>
      </c>
      <c r="J17" s="11" t="s">
        <v>168</v>
      </c>
      <c r="K17" s="11"/>
    </row>
    <row r="18" spans="2:11" ht="15">
      <c r="B18" s="132"/>
      <c r="C18" s="132"/>
      <c r="D18" s="5" t="s">
        <v>21</v>
      </c>
      <c r="E18" s="132"/>
      <c r="F18" s="132"/>
      <c r="G18" s="6" t="s">
        <v>22</v>
      </c>
      <c r="H18" s="59">
        <f>SUM(H19:H22)</f>
        <v>7202</v>
      </c>
      <c r="I18" s="29">
        <f>SUM(I19:I22)</f>
        <v>9007.44</v>
      </c>
      <c r="J18" s="12" t="s">
        <v>211</v>
      </c>
      <c r="K18" s="12"/>
    </row>
    <row r="19" spans="2:11" ht="22.5">
      <c r="B19" s="130"/>
      <c r="C19" s="130"/>
      <c r="D19" s="7"/>
      <c r="E19" s="139" t="s">
        <v>23</v>
      </c>
      <c r="F19" s="139"/>
      <c r="G19" s="8" t="s">
        <v>24</v>
      </c>
      <c r="H19" s="56">
        <v>2875</v>
      </c>
      <c r="I19" s="17">
        <v>2613.1</v>
      </c>
      <c r="J19" s="13" t="s">
        <v>166</v>
      </c>
      <c r="K19" s="13"/>
    </row>
    <row r="20" spans="2:11" ht="56.25">
      <c r="B20" s="130"/>
      <c r="C20" s="130"/>
      <c r="D20" s="7"/>
      <c r="E20" s="139" t="s">
        <v>15</v>
      </c>
      <c r="F20" s="139"/>
      <c r="G20" s="8" t="s">
        <v>16</v>
      </c>
      <c r="H20" s="56">
        <v>3500</v>
      </c>
      <c r="I20" s="17">
        <v>5545.5</v>
      </c>
      <c r="J20" s="13" t="s">
        <v>209</v>
      </c>
      <c r="K20" s="13"/>
    </row>
    <row r="21" spans="2:11" ht="15">
      <c r="B21" s="126"/>
      <c r="C21" s="127"/>
      <c r="D21" s="7"/>
      <c r="E21" s="9" t="s">
        <v>100</v>
      </c>
      <c r="F21" s="9"/>
      <c r="G21" s="8" t="s">
        <v>101</v>
      </c>
      <c r="H21" s="56" t="s">
        <v>163</v>
      </c>
      <c r="I21" s="17">
        <v>21.92</v>
      </c>
      <c r="J21" s="17" t="s">
        <v>167</v>
      </c>
      <c r="K21" s="13"/>
    </row>
    <row r="22" spans="2:11" ht="15">
      <c r="B22" s="126"/>
      <c r="C22" s="127"/>
      <c r="D22" s="7"/>
      <c r="E22" s="9" t="s">
        <v>37</v>
      </c>
      <c r="F22" s="9"/>
      <c r="G22" s="8" t="s">
        <v>38</v>
      </c>
      <c r="H22" s="56">
        <v>827</v>
      </c>
      <c r="I22" s="17">
        <v>826.92</v>
      </c>
      <c r="J22" s="17">
        <v>100</v>
      </c>
      <c r="K22" s="13"/>
    </row>
    <row r="23" spans="2:11" ht="15">
      <c r="B23" s="133" t="s">
        <v>25</v>
      </c>
      <c r="C23" s="133"/>
      <c r="D23" s="3"/>
      <c r="E23" s="113"/>
      <c r="F23" s="113"/>
      <c r="G23" s="4" t="s">
        <v>26</v>
      </c>
      <c r="H23" s="58">
        <f>SUM(H24+H28)</f>
        <v>41974</v>
      </c>
      <c r="I23" s="28">
        <f>SUM(I24+I28)</f>
        <v>41051.05</v>
      </c>
      <c r="J23" s="11" t="s">
        <v>218</v>
      </c>
      <c r="K23" s="11"/>
    </row>
    <row r="24" spans="2:11" ht="15">
      <c r="B24" s="132"/>
      <c r="C24" s="132"/>
      <c r="D24" s="5" t="s">
        <v>27</v>
      </c>
      <c r="E24" s="132"/>
      <c r="F24" s="132"/>
      <c r="G24" s="6" t="s">
        <v>28</v>
      </c>
      <c r="H24" s="59">
        <f>SUM(H25:H27)</f>
        <v>34574</v>
      </c>
      <c r="I24" s="29">
        <f>SUM(I25:I27)</f>
        <v>34309.5</v>
      </c>
      <c r="J24" s="12" t="s">
        <v>213</v>
      </c>
      <c r="K24" s="12"/>
    </row>
    <row r="25" spans="2:11" ht="45">
      <c r="B25" s="130"/>
      <c r="C25" s="130"/>
      <c r="D25" s="7"/>
      <c r="E25" s="139" t="s">
        <v>17</v>
      </c>
      <c r="F25" s="139"/>
      <c r="G25" s="8" t="s">
        <v>18</v>
      </c>
      <c r="H25" s="56">
        <v>34000</v>
      </c>
      <c r="I25" s="17">
        <v>34000</v>
      </c>
      <c r="J25" s="13" t="s">
        <v>178</v>
      </c>
      <c r="K25" s="13"/>
    </row>
    <row r="26" spans="2:11" ht="33.75">
      <c r="B26" s="126"/>
      <c r="C26" s="127"/>
      <c r="D26" s="7"/>
      <c r="E26" s="9" t="s">
        <v>112</v>
      </c>
      <c r="F26" s="9"/>
      <c r="G26" s="8" t="s">
        <v>187</v>
      </c>
      <c r="H26" s="56">
        <v>74</v>
      </c>
      <c r="I26" s="17">
        <v>74</v>
      </c>
      <c r="J26" s="13" t="s">
        <v>178</v>
      </c>
      <c r="K26" s="13"/>
    </row>
    <row r="27" spans="2:11" ht="45">
      <c r="B27" s="130"/>
      <c r="C27" s="130"/>
      <c r="D27" s="7"/>
      <c r="E27" s="139" t="s">
        <v>29</v>
      </c>
      <c r="F27" s="139"/>
      <c r="G27" s="8" t="s">
        <v>30</v>
      </c>
      <c r="H27" s="56">
        <v>500</v>
      </c>
      <c r="I27" s="17">
        <v>235.5</v>
      </c>
      <c r="J27" s="13" t="s">
        <v>212</v>
      </c>
      <c r="K27" s="13"/>
    </row>
    <row r="28" spans="2:11" ht="15">
      <c r="B28" s="132"/>
      <c r="C28" s="132"/>
      <c r="D28" s="5" t="s">
        <v>31</v>
      </c>
      <c r="E28" s="132"/>
      <c r="F28" s="132"/>
      <c r="G28" s="6" t="s">
        <v>32</v>
      </c>
      <c r="H28" s="59">
        <f>SUM(H29:H33)</f>
        <v>7400</v>
      </c>
      <c r="I28" s="29">
        <f>SUM(I29:I33)</f>
        <v>6741.55</v>
      </c>
      <c r="J28" s="12" t="s">
        <v>217</v>
      </c>
      <c r="K28" s="12"/>
    </row>
    <row r="29" spans="2:11" ht="15">
      <c r="B29" s="130"/>
      <c r="C29" s="130"/>
      <c r="D29" s="7"/>
      <c r="E29" s="139" t="s">
        <v>33</v>
      </c>
      <c r="F29" s="139"/>
      <c r="G29" s="8" t="s">
        <v>34</v>
      </c>
      <c r="H29" s="56">
        <v>150</v>
      </c>
      <c r="I29" s="17">
        <v>0</v>
      </c>
      <c r="J29" s="13" t="s">
        <v>163</v>
      </c>
      <c r="K29" s="13"/>
    </row>
    <row r="30" spans="2:11" ht="56.25">
      <c r="B30" s="130"/>
      <c r="C30" s="130"/>
      <c r="D30" s="7"/>
      <c r="E30" s="139" t="s">
        <v>15</v>
      </c>
      <c r="F30" s="139"/>
      <c r="G30" s="8" t="s">
        <v>16</v>
      </c>
      <c r="H30" s="56">
        <v>3600</v>
      </c>
      <c r="I30" s="17">
        <v>4134.4</v>
      </c>
      <c r="J30" s="13" t="s">
        <v>214</v>
      </c>
      <c r="K30" s="13"/>
    </row>
    <row r="31" spans="2:11" ht="15">
      <c r="B31" s="130"/>
      <c r="C31" s="130"/>
      <c r="D31" s="7"/>
      <c r="E31" s="139" t="s">
        <v>35</v>
      </c>
      <c r="F31" s="139"/>
      <c r="G31" s="8" t="s">
        <v>36</v>
      </c>
      <c r="H31" s="56">
        <v>1500</v>
      </c>
      <c r="I31" s="17">
        <v>595.02</v>
      </c>
      <c r="J31" s="13" t="s">
        <v>215</v>
      </c>
      <c r="K31" s="13"/>
    </row>
    <row r="32" spans="2:11" ht="15">
      <c r="B32" s="126"/>
      <c r="C32" s="127"/>
      <c r="D32" s="7"/>
      <c r="E32" s="9" t="s">
        <v>100</v>
      </c>
      <c r="F32" s="9"/>
      <c r="G32" s="8" t="s">
        <v>101</v>
      </c>
      <c r="H32" s="56" t="s">
        <v>163</v>
      </c>
      <c r="I32" s="17">
        <v>16.72</v>
      </c>
      <c r="J32" s="13" t="s">
        <v>163</v>
      </c>
      <c r="K32" s="13"/>
    </row>
    <row r="33" spans="2:11" ht="15">
      <c r="B33" s="130"/>
      <c r="C33" s="130"/>
      <c r="D33" s="7"/>
      <c r="E33" s="139" t="s">
        <v>37</v>
      </c>
      <c r="F33" s="139"/>
      <c r="G33" s="8" t="s">
        <v>38</v>
      </c>
      <c r="H33" s="56">
        <v>2150</v>
      </c>
      <c r="I33" s="17">
        <v>1995.41</v>
      </c>
      <c r="J33" s="13" t="s">
        <v>216</v>
      </c>
      <c r="K33" s="13"/>
    </row>
    <row r="34" spans="2:11" ht="22.5">
      <c r="B34" s="133" t="s">
        <v>39</v>
      </c>
      <c r="C34" s="133"/>
      <c r="D34" s="3"/>
      <c r="E34" s="113"/>
      <c r="F34" s="113"/>
      <c r="G34" s="4" t="s">
        <v>40</v>
      </c>
      <c r="H34" s="58">
        <f>SUM(H35+H37)</f>
        <v>4949</v>
      </c>
      <c r="I34" s="28">
        <f>SUM(I35+I37)</f>
        <v>4949</v>
      </c>
      <c r="J34" s="11" t="s">
        <v>178</v>
      </c>
      <c r="K34" s="11"/>
    </row>
    <row r="35" spans="2:11" ht="22.5">
      <c r="B35" s="132"/>
      <c r="C35" s="132"/>
      <c r="D35" s="5" t="s">
        <v>41</v>
      </c>
      <c r="E35" s="132"/>
      <c r="F35" s="132"/>
      <c r="G35" s="6" t="s">
        <v>42</v>
      </c>
      <c r="H35" s="59" t="s">
        <v>43</v>
      </c>
      <c r="I35" s="29">
        <f>SUM(I36)</f>
        <v>484</v>
      </c>
      <c r="J35" s="12" t="s">
        <v>178</v>
      </c>
      <c r="K35" s="12"/>
    </row>
    <row r="36" spans="2:11" ht="45">
      <c r="B36" s="130"/>
      <c r="C36" s="130"/>
      <c r="D36" s="7"/>
      <c r="E36" s="139" t="s">
        <v>17</v>
      </c>
      <c r="F36" s="139"/>
      <c r="G36" s="8" t="s">
        <v>18</v>
      </c>
      <c r="H36" s="56" t="s">
        <v>43</v>
      </c>
      <c r="I36" s="17">
        <v>484</v>
      </c>
      <c r="J36" s="13" t="s">
        <v>178</v>
      </c>
      <c r="K36" s="13"/>
    </row>
    <row r="37" spans="2:11" ht="15">
      <c r="B37" s="132"/>
      <c r="C37" s="132"/>
      <c r="D37" s="5" t="s">
        <v>44</v>
      </c>
      <c r="E37" s="132"/>
      <c r="F37" s="132"/>
      <c r="G37" s="6" t="s">
        <v>45</v>
      </c>
      <c r="H37" s="59" t="s">
        <v>46</v>
      </c>
      <c r="I37" s="29">
        <f>SUM(I38)</f>
        <v>4465</v>
      </c>
      <c r="J37" s="12" t="s">
        <v>178</v>
      </c>
      <c r="K37" s="12"/>
    </row>
    <row r="38" spans="2:11" ht="45">
      <c r="B38" s="130"/>
      <c r="C38" s="130"/>
      <c r="D38" s="7"/>
      <c r="E38" s="139" t="s">
        <v>17</v>
      </c>
      <c r="F38" s="139"/>
      <c r="G38" s="8" t="s">
        <v>18</v>
      </c>
      <c r="H38" s="56" t="s">
        <v>46</v>
      </c>
      <c r="I38" s="17">
        <v>4465</v>
      </c>
      <c r="J38" s="13" t="s">
        <v>178</v>
      </c>
      <c r="K38" s="13"/>
    </row>
    <row r="39" spans="2:11" ht="22.5">
      <c r="B39" s="114" t="s">
        <v>170</v>
      </c>
      <c r="C39" s="115"/>
      <c r="D39" s="30"/>
      <c r="E39" s="30"/>
      <c r="F39" s="30"/>
      <c r="G39" s="37" t="s">
        <v>171</v>
      </c>
      <c r="H39" s="60">
        <f>SUM(H40)</f>
        <v>3900</v>
      </c>
      <c r="I39" s="32">
        <f>SUM(I40)</f>
        <v>6400</v>
      </c>
      <c r="J39" s="31" t="s">
        <v>220</v>
      </c>
      <c r="K39" s="13"/>
    </row>
    <row r="40" spans="2:11" ht="12.75">
      <c r="B40" s="134"/>
      <c r="C40" s="135"/>
      <c r="D40" s="23" t="s">
        <v>172</v>
      </c>
      <c r="E40" s="23"/>
      <c r="F40" s="23"/>
      <c r="G40" s="39" t="s">
        <v>173</v>
      </c>
      <c r="H40" s="61">
        <f>SUM(H41:H42)</f>
        <v>3900</v>
      </c>
      <c r="I40" s="41">
        <f>SUM(I41:I42)</f>
        <v>6400</v>
      </c>
      <c r="J40" s="40" t="s">
        <v>220</v>
      </c>
      <c r="K40" s="13"/>
    </row>
    <row r="41" spans="2:11" ht="12.75">
      <c r="B41" s="122"/>
      <c r="C41" s="138"/>
      <c r="D41" s="33"/>
      <c r="E41" s="33" t="s">
        <v>174</v>
      </c>
      <c r="F41" s="33"/>
      <c r="G41" s="38" t="s">
        <v>175</v>
      </c>
      <c r="H41" s="56">
        <v>500</v>
      </c>
      <c r="I41" s="35">
        <v>3000</v>
      </c>
      <c r="J41" s="34" t="s">
        <v>219</v>
      </c>
      <c r="K41" s="13"/>
    </row>
    <row r="42" spans="2:11" ht="45">
      <c r="B42" s="47"/>
      <c r="C42" s="48"/>
      <c r="D42" s="33"/>
      <c r="E42" s="9" t="s">
        <v>188</v>
      </c>
      <c r="F42" s="33"/>
      <c r="G42" s="8" t="s">
        <v>189</v>
      </c>
      <c r="H42" s="56">
        <v>3400</v>
      </c>
      <c r="I42" s="35">
        <v>3400</v>
      </c>
      <c r="J42" s="34" t="s">
        <v>178</v>
      </c>
      <c r="K42" s="13"/>
    </row>
    <row r="43" spans="2:11" ht="33.75">
      <c r="B43" s="133" t="s">
        <v>47</v>
      </c>
      <c r="C43" s="133"/>
      <c r="D43" s="3"/>
      <c r="E43" s="113"/>
      <c r="F43" s="113"/>
      <c r="G43" s="4" t="s">
        <v>48</v>
      </c>
      <c r="H43" s="58">
        <f>SUM(H44+H46+H53+H64+H67)</f>
        <v>1654397</v>
      </c>
      <c r="I43" s="28">
        <f>SUM(I44+I46+I53+I64+I67)</f>
        <v>1547251.83</v>
      </c>
      <c r="J43" s="11" t="s">
        <v>238</v>
      </c>
      <c r="K43" s="11"/>
    </row>
    <row r="44" spans="2:11" ht="22.5">
      <c r="B44" s="132"/>
      <c r="C44" s="132"/>
      <c r="D44" s="5" t="s">
        <v>49</v>
      </c>
      <c r="E44" s="132"/>
      <c r="F44" s="132"/>
      <c r="G44" s="6" t="s">
        <v>50</v>
      </c>
      <c r="H44" s="59">
        <f>SUM(H45)</f>
        <v>7300</v>
      </c>
      <c r="I44" s="29">
        <f>SUM(I45)</f>
        <v>14012.86</v>
      </c>
      <c r="J44" s="12" t="s">
        <v>221</v>
      </c>
      <c r="K44" s="12"/>
    </row>
    <row r="45" spans="2:11" ht="22.5">
      <c r="B45" s="130"/>
      <c r="C45" s="130"/>
      <c r="D45" s="7"/>
      <c r="E45" s="139" t="s">
        <v>51</v>
      </c>
      <c r="F45" s="139"/>
      <c r="G45" s="8" t="s">
        <v>52</v>
      </c>
      <c r="H45" s="56">
        <v>7300</v>
      </c>
      <c r="I45" s="17">
        <v>14012.86</v>
      </c>
      <c r="J45" s="13" t="s">
        <v>221</v>
      </c>
      <c r="K45" s="13"/>
    </row>
    <row r="46" spans="2:11" ht="45">
      <c r="B46" s="132"/>
      <c r="C46" s="132"/>
      <c r="D46" s="5" t="s">
        <v>53</v>
      </c>
      <c r="E46" s="132"/>
      <c r="F46" s="132"/>
      <c r="G46" s="6" t="s">
        <v>54</v>
      </c>
      <c r="H46" s="59">
        <f>SUM(H47:H52)</f>
        <v>296253</v>
      </c>
      <c r="I46" s="29">
        <f>SUM(I47:I52)</f>
        <v>316936.16</v>
      </c>
      <c r="J46" s="12" t="s">
        <v>226</v>
      </c>
      <c r="K46" s="12"/>
    </row>
    <row r="47" spans="2:11" ht="15">
      <c r="B47" s="130"/>
      <c r="C47" s="130"/>
      <c r="D47" s="7"/>
      <c r="E47" s="139" t="s">
        <v>55</v>
      </c>
      <c r="F47" s="139"/>
      <c r="G47" s="8" t="s">
        <v>56</v>
      </c>
      <c r="H47" s="56">
        <v>290867</v>
      </c>
      <c r="I47" s="17">
        <v>311619</v>
      </c>
      <c r="J47" s="13" t="s">
        <v>222</v>
      </c>
      <c r="K47" s="13"/>
    </row>
    <row r="48" spans="2:11" ht="15">
      <c r="B48" s="130"/>
      <c r="C48" s="130"/>
      <c r="D48" s="7"/>
      <c r="E48" s="139" t="s">
        <v>57</v>
      </c>
      <c r="F48" s="139"/>
      <c r="G48" s="8" t="s">
        <v>58</v>
      </c>
      <c r="H48" s="56">
        <v>1003</v>
      </c>
      <c r="I48" s="17">
        <v>757</v>
      </c>
      <c r="J48" s="13" t="s">
        <v>223</v>
      </c>
      <c r="K48" s="13"/>
    </row>
    <row r="49" spans="2:11" ht="15">
      <c r="B49" s="130"/>
      <c r="C49" s="130"/>
      <c r="D49" s="7"/>
      <c r="E49" s="139" t="s">
        <v>59</v>
      </c>
      <c r="F49" s="139"/>
      <c r="G49" s="8" t="s">
        <v>60</v>
      </c>
      <c r="H49" s="56">
        <v>3383</v>
      </c>
      <c r="I49" s="17">
        <v>3534.16</v>
      </c>
      <c r="J49" s="13" t="s">
        <v>224</v>
      </c>
      <c r="K49" s="13"/>
    </row>
    <row r="50" spans="2:11" ht="15">
      <c r="B50" s="130"/>
      <c r="C50" s="130"/>
      <c r="D50" s="7"/>
      <c r="E50" s="139" t="s">
        <v>61</v>
      </c>
      <c r="F50" s="139"/>
      <c r="G50" s="8" t="s">
        <v>62</v>
      </c>
      <c r="H50" s="56">
        <v>100</v>
      </c>
      <c r="I50" s="17">
        <v>0</v>
      </c>
      <c r="J50" s="13" t="s">
        <v>163</v>
      </c>
      <c r="K50" s="13"/>
    </row>
    <row r="51" spans="2:11" ht="15">
      <c r="B51" s="130"/>
      <c r="C51" s="130"/>
      <c r="D51" s="7"/>
      <c r="E51" s="139" t="s">
        <v>64</v>
      </c>
      <c r="F51" s="139"/>
      <c r="G51" s="8" t="s">
        <v>65</v>
      </c>
      <c r="H51" s="56">
        <v>800</v>
      </c>
      <c r="I51" s="17">
        <v>1026</v>
      </c>
      <c r="J51" s="13" t="s">
        <v>225</v>
      </c>
      <c r="K51" s="13"/>
    </row>
    <row r="52" spans="2:11" ht="22.5">
      <c r="B52" s="130"/>
      <c r="C52" s="130"/>
      <c r="D52" s="7"/>
      <c r="E52" s="139" t="s">
        <v>66</v>
      </c>
      <c r="F52" s="139"/>
      <c r="G52" s="8" t="s">
        <v>67</v>
      </c>
      <c r="H52" s="56">
        <v>100</v>
      </c>
      <c r="I52" s="17">
        <v>0</v>
      </c>
      <c r="J52" s="13" t="s">
        <v>163</v>
      </c>
      <c r="K52" s="13"/>
    </row>
    <row r="53" spans="2:11" ht="45">
      <c r="B53" s="132"/>
      <c r="C53" s="132"/>
      <c r="D53" s="5" t="s">
        <v>68</v>
      </c>
      <c r="E53" s="132"/>
      <c r="F53" s="132"/>
      <c r="G53" s="6" t="s">
        <v>69</v>
      </c>
      <c r="H53" s="59">
        <f>SUM(H54:H63)</f>
        <v>561404</v>
      </c>
      <c r="I53" s="29">
        <f>SUM(I54:I63)</f>
        <v>501865.31</v>
      </c>
      <c r="J53" s="12" t="s">
        <v>233</v>
      </c>
      <c r="K53" s="12"/>
    </row>
    <row r="54" spans="2:11" ht="15">
      <c r="B54" s="130"/>
      <c r="C54" s="130"/>
      <c r="D54" s="7"/>
      <c r="E54" s="139" t="s">
        <v>55</v>
      </c>
      <c r="F54" s="139"/>
      <c r="G54" s="8" t="s">
        <v>56</v>
      </c>
      <c r="H54" s="56">
        <v>223576</v>
      </c>
      <c r="I54" s="17">
        <v>209187.54</v>
      </c>
      <c r="J54" s="13" t="s">
        <v>227</v>
      </c>
      <c r="K54" s="13"/>
    </row>
    <row r="55" spans="2:11" ht="15">
      <c r="B55" s="130"/>
      <c r="C55" s="130"/>
      <c r="D55" s="7"/>
      <c r="E55" s="139" t="s">
        <v>57</v>
      </c>
      <c r="F55" s="139"/>
      <c r="G55" s="8" t="s">
        <v>58</v>
      </c>
      <c r="H55" s="56">
        <v>219000</v>
      </c>
      <c r="I55" s="17">
        <v>190988.34</v>
      </c>
      <c r="J55" s="13" t="s">
        <v>228</v>
      </c>
      <c r="K55" s="13"/>
    </row>
    <row r="56" spans="2:11" ht="15">
      <c r="B56" s="130"/>
      <c r="C56" s="130"/>
      <c r="D56" s="7"/>
      <c r="E56" s="139" t="s">
        <v>59</v>
      </c>
      <c r="F56" s="139"/>
      <c r="G56" s="8" t="s">
        <v>60</v>
      </c>
      <c r="H56" s="56">
        <v>17513</v>
      </c>
      <c r="I56" s="17">
        <v>17791.93</v>
      </c>
      <c r="J56" s="13" t="s">
        <v>261</v>
      </c>
      <c r="K56" s="13"/>
    </row>
    <row r="57" spans="2:11" ht="15">
      <c r="B57" s="130"/>
      <c r="C57" s="130"/>
      <c r="D57" s="7"/>
      <c r="E57" s="139" t="s">
        <v>70</v>
      </c>
      <c r="F57" s="139"/>
      <c r="G57" s="8" t="s">
        <v>71</v>
      </c>
      <c r="H57" s="56">
        <v>42350</v>
      </c>
      <c r="I57" s="17">
        <v>39766</v>
      </c>
      <c r="J57" s="13" t="s">
        <v>229</v>
      </c>
      <c r="K57" s="13"/>
    </row>
    <row r="58" spans="2:11" ht="15">
      <c r="B58" s="130"/>
      <c r="C58" s="130"/>
      <c r="D58" s="7"/>
      <c r="E58" s="139" t="s">
        <v>72</v>
      </c>
      <c r="F58" s="139"/>
      <c r="G58" s="8" t="s">
        <v>73</v>
      </c>
      <c r="H58" s="56">
        <v>10465</v>
      </c>
      <c r="I58" s="17">
        <v>3329</v>
      </c>
      <c r="J58" s="13" t="s">
        <v>176</v>
      </c>
      <c r="K58" s="13"/>
    </row>
    <row r="59" spans="2:11" ht="15">
      <c r="B59" s="130"/>
      <c r="C59" s="130"/>
      <c r="D59" s="7"/>
      <c r="E59" s="139" t="s">
        <v>61</v>
      </c>
      <c r="F59" s="139"/>
      <c r="G59" s="8" t="s">
        <v>62</v>
      </c>
      <c r="H59" s="56">
        <v>200</v>
      </c>
      <c r="I59" s="17">
        <v>75</v>
      </c>
      <c r="J59" s="13" t="s">
        <v>230</v>
      </c>
      <c r="K59" s="13"/>
    </row>
    <row r="60" spans="2:11" ht="15">
      <c r="B60" s="130"/>
      <c r="C60" s="130"/>
      <c r="D60" s="7"/>
      <c r="E60" s="139" t="s">
        <v>74</v>
      </c>
      <c r="F60" s="139"/>
      <c r="G60" s="8" t="s">
        <v>75</v>
      </c>
      <c r="H60" s="56">
        <v>100</v>
      </c>
      <c r="I60" s="17">
        <v>0</v>
      </c>
      <c r="J60" s="13" t="s">
        <v>163</v>
      </c>
      <c r="K60" s="13"/>
    </row>
    <row r="61" spans="2:11" ht="15">
      <c r="B61" s="130"/>
      <c r="C61" s="130"/>
      <c r="D61" s="7"/>
      <c r="E61" s="139" t="s">
        <v>64</v>
      </c>
      <c r="F61" s="139"/>
      <c r="G61" s="8" t="s">
        <v>65</v>
      </c>
      <c r="H61" s="56">
        <v>45000</v>
      </c>
      <c r="I61" s="17">
        <v>38156.4</v>
      </c>
      <c r="J61" s="13" t="s">
        <v>231</v>
      </c>
      <c r="K61" s="13"/>
    </row>
    <row r="62" spans="2:11" ht="15">
      <c r="B62" s="130"/>
      <c r="C62" s="130"/>
      <c r="D62" s="7"/>
      <c r="E62" s="139" t="s">
        <v>33</v>
      </c>
      <c r="F62" s="139"/>
      <c r="G62" s="8" t="s">
        <v>34</v>
      </c>
      <c r="H62" s="56">
        <v>1700</v>
      </c>
      <c r="I62" s="17">
        <v>749</v>
      </c>
      <c r="J62" s="13" t="s">
        <v>177</v>
      </c>
      <c r="K62" s="13"/>
    </row>
    <row r="63" spans="2:11" ht="22.5">
      <c r="B63" s="130"/>
      <c r="C63" s="130"/>
      <c r="D63" s="7"/>
      <c r="E63" s="139" t="s">
        <v>66</v>
      </c>
      <c r="F63" s="139"/>
      <c r="G63" s="8" t="s">
        <v>67</v>
      </c>
      <c r="H63" s="56">
        <v>1500</v>
      </c>
      <c r="I63" s="17">
        <v>1822.1</v>
      </c>
      <c r="J63" s="13" t="s">
        <v>232</v>
      </c>
      <c r="K63" s="13"/>
    </row>
    <row r="64" spans="2:11" ht="33.75">
      <c r="B64" s="132"/>
      <c r="C64" s="132"/>
      <c r="D64" s="5" t="s">
        <v>76</v>
      </c>
      <c r="E64" s="132"/>
      <c r="F64" s="132"/>
      <c r="G64" s="6" t="s">
        <v>77</v>
      </c>
      <c r="H64" s="59">
        <f>SUM(H65:H66)</f>
        <v>53439</v>
      </c>
      <c r="I64" s="29">
        <f>SUM(I65:I66)</f>
        <v>53131</v>
      </c>
      <c r="J64" s="12" t="s">
        <v>235</v>
      </c>
      <c r="K64" s="12"/>
    </row>
    <row r="65" spans="2:11" ht="15">
      <c r="B65" s="130"/>
      <c r="C65" s="130"/>
      <c r="D65" s="7"/>
      <c r="E65" s="139" t="s">
        <v>78</v>
      </c>
      <c r="F65" s="139"/>
      <c r="G65" s="8" t="s">
        <v>79</v>
      </c>
      <c r="H65" s="56">
        <v>15000</v>
      </c>
      <c r="I65" s="17">
        <v>14700</v>
      </c>
      <c r="J65" s="13" t="s">
        <v>234</v>
      </c>
      <c r="K65" s="13"/>
    </row>
    <row r="66" spans="2:11" ht="22.5">
      <c r="B66" s="130"/>
      <c r="C66" s="130"/>
      <c r="D66" s="7"/>
      <c r="E66" s="139" t="s">
        <v>81</v>
      </c>
      <c r="F66" s="139"/>
      <c r="G66" s="8" t="s">
        <v>82</v>
      </c>
      <c r="H66" s="56">
        <v>38439</v>
      </c>
      <c r="I66" s="17">
        <v>38431</v>
      </c>
      <c r="J66" s="13" t="s">
        <v>178</v>
      </c>
      <c r="K66" s="13"/>
    </row>
    <row r="67" spans="2:11" ht="22.5">
      <c r="B67" s="132"/>
      <c r="C67" s="132"/>
      <c r="D67" s="5" t="s">
        <v>83</v>
      </c>
      <c r="E67" s="132"/>
      <c r="F67" s="132"/>
      <c r="G67" s="6" t="s">
        <v>84</v>
      </c>
      <c r="H67" s="59" t="s">
        <v>85</v>
      </c>
      <c r="I67" s="29">
        <f>SUM(I68:I69)</f>
        <v>661306.5</v>
      </c>
      <c r="J67" s="12" t="s">
        <v>237</v>
      </c>
      <c r="K67" s="12"/>
    </row>
    <row r="68" spans="2:11" ht="15">
      <c r="B68" s="130"/>
      <c r="C68" s="130"/>
      <c r="D68" s="7"/>
      <c r="E68" s="139" t="s">
        <v>86</v>
      </c>
      <c r="F68" s="139"/>
      <c r="G68" s="8" t="s">
        <v>87</v>
      </c>
      <c r="H68" s="56">
        <v>724001</v>
      </c>
      <c r="I68" s="17">
        <v>658119</v>
      </c>
      <c r="J68" s="13" t="s">
        <v>166</v>
      </c>
      <c r="K68" s="13"/>
    </row>
    <row r="69" spans="2:11" ht="15">
      <c r="B69" s="130"/>
      <c r="C69" s="130"/>
      <c r="D69" s="7"/>
      <c r="E69" s="139" t="s">
        <v>88</v>
      </c>
      <c r="F69" s="139"/>
      <c r="G69" s="8" t="s">
        <v>89</v>
      </c>
      <c r="H69" s="56">
        <v>12000</v>
      </c>
      <c r="I69" s="17">
        <v>3187.5</v>
      </c>
      <c r="J69" s="13" t="s">
        <v>236</v>
      </c>
      <c r="K69" s="13"/>
    </row>
    <row r="70" spans="2:11" ht="15">
      <c r="B70" s="133" t="s">
        <v>90</v>
      </c>
      <c r="C70" s="133"/>
      <c r="D70" s="3"/>
      <c r="E70" s="113"/>
      <c r="F70" s="113"/>
      <c r="G70" s="4" t="s">
        <v>91</v>
      </c>
      <c r="H70" s="58">
        <f>SUM(H71+H73+H75+H77)</f>
        <v>3808784</v>
      </c>
      <c r="I70" s="28">
        <f>SUM(I71+I73+I75+I77)</f>
        <v>3823965.55</v>
      </c>
      <c r="J70" s="11" t="s">
        <v>240</v>
      </c>
      <c r="K70" s="11"/>
    </row>
    <row r="71" spans="2:11" ht="22.5">
      <c r="B71" s="132"/>
      <c r="C71" s="132"/>
      <c r="D71" s="5" t="s">
        <v>92</v>
      </c>
      <c r="E71" s="132"/>
      <c r="F71" s="132"/>
      <c r="G71" s="6" t="s">
        <v>93</v>
      </c>
      <c r="H71" s="59">
        <f>SUM(H72)</f>
        <v>2355613</v>
      </c>
      <c r="I71" s="29">
        <f>SUM(I72)</f>
        <v>2355613</v>
      </c>
      <c r="J71" s="12" t="s">
        <v>178</v>
      </c>
      <c r="K71" s="12"/>
    </row>
    <row r="72" spans="2:11" ht="15">
      <c r="B72" s="130"/>
      <c r="C72" s="130"/>
      <c r="D72" s="7"/>
      <c r="E72" s="139" t="s">
        <v>94</v>
      </c>
      <c r="F72" s="139"/>
      <c r="G72" s="8" t="s">
        <v>95</v>
      </c>
      <c r="H72" s="56">
        <v>2355613</v>
      </c>
      <c r="I72" s="17">
        <v>2355613</v>
      </c>
      <c r="J72" s="13" t="s">
        <v>178</v>
      </c>
      <c r="K72" s="13"/>
    </row>
    <row r="73" spans="2:11" ht="15">
      <c r="B73" s="132"/>
      <c r="C73" s="132"/>
      <c r="D73" s="5" t="s">
        <v>96</v>
      </c>
      <c r="E73" s="132"/>
      <c r="F73" s="132"/>
      <c r="G73" s="6" t="s">
        <v>97</v>
      </c>
      <c r="H73" s="59">
        <f>SUM(H74)</f>
        <v>1360253</v>
      </c>
      <c r="I73" s="29">
        <f>SUM(I74)</f>
        <v>1360253</v>
      </c>
      <c r="J73" s="12" t="s">
        <v>178</v>
      </c>
      <c r="K73" s="12"/>
    </row>
    <row r="74" spans="2:11" ht="15">
      <c r="B74" s="130"/>
      <c r="C74" s="130"/>
      <c r="D74" s="7"/>
      <c r="E74" s="139" t="s">
        <v>94</v>
      </c>
      <c r="F74" s="139"/>
      <c r="G74" s="8" t="s">
        <v>95</v>
      </c>
      <c r="H74" s="56">
        <v>1360253</v>
      </c>
      <c r="I74" s="17">
        <v>1360253</v>
      </c>
      <c r="J74" s="13" t="s">
        <v>178</v>
      </c>
      <c r="K74" s="13"/>
    </row>
    <row r="75" spans="2:11" ht="15">
      <c r="B75" s="132"/>
      <c r="C75" s="132"/>
      <c r="D75" s="5" t="s">
        <v>98</v>
      </c>
      <c r="E75" s="132"/>
      <c r="F75" s="132"/>
      <c r="G75" s="6" t="s">
        <v>99</v>
      </c>
      <c r="H75" s="59" t="s">
        <v>80</v>
      </c>
      <c r="I75" s="29">
        <f>SUM(I76)</f>
        <v>30181.55</v>
      </c>
      <c r="J75" s="12" t="s">
        <v>239</v>
      </c>
      <c r="K75" s="12"/>
    </row>
    <row r="76" spans="2:11" ht="15">
      <c r="B76" s="130"/>
      <c r="C76" s="130"/>
      <c r="D76" s="7"/>
      <c r="E76" s="139" t="s">
        <v>100</v>
      </c>
      <c r="F76" s="139"/>
      <c r="G76" s="8" t="s">
        <v>101</v>
      </c>
      <c r="H76" s="56">
        <v>15000</v>
      </c>
      <c r="I76" s="17">
        <v>30181.55</v>
      </c>
      <c r="J76" s="13" t="s">
        <v>239</v>
      </c>
      <c r="K76" s="13"/>
    </row>
    <row r="77" spans="2:11" ht="15">
      <c r="B77" s="132"/>
      <c r="C77" s="132"/>
      <c r="D77" s="5" t="s">
        <v>102</v>
      </c>
      <c r="E77" s="132"/>
      <c r="F77" s="132"/>
      <c r="G77" s="6" t="s">
        <v>103</v>
      </c>
      <c r="H77" s="59">
        <f>SUM(H78)</f>
        <v>77918</v>
      </c>
      <c r="I77" s="29">
        <f>SUM(I78)</f>
        <v>77918</v>
      </c>
      <c r="J77" s="12" t="s">
        <v>178</v>
      </c>
      <c r="K77" s="12"/>
    </row>
    <row r="78" spans="2:11" ht="15">
      <c r="B78" s="130"/>
      <c r="C78" s="130"/>
      <c r="D78" s="7"/>
      <c r="E78" s="139" t="s">
        <v>94</v>
      </c>
      <c r="F78" s="139"/>
      <c r="G78" s="8" t="s">
        <v>95</v>
      </c>
      <c r="H78" s="56">
        <v>77918</v>
      </c>
      <c r="I78" s="17">
        <v>77918</v>
      </c>
      <c r="J78" s="13" t="s">
        <v>178</v>
      </c>
      <c r="K78" s="13"/>
    </row>
    <row r="79" spans="2:11" ht="15">
      <c r="B79" s="133" t="s">
        <v>104</v>
      </c>
      <c r="C79" s="133"/>
      <c r="D79" s="3"/>
      <c r="E79" s="113"/>
      <c r="F79" s="113"/>
      <c r="G79" s="4" t="s">
        <v>105</v>
      </c>
      <c r="H79" s="58">
        <f>SUM(H80+H86+H89)</f>
        <v>104949</v>
      </c>
      <c r="I79" s="28">
        <f>SUM(I80+I86+I89)</f>
        <v>107441.68</v>
      </c>
      <c r="J79" s="11" t="s">
        <v>245</v>
      </c>
      <c r="K79" s="11"/>
    </row>
    <row r="80" spans="2:11" ht="15">
      <c r="B80" s="132"/>
      <c r="C80" s="132"/>
      <c r="D80" s="5" t="s">
        <v>106</v>
      </c>
      <c r="E80" s="132"/>
      <c r="F80" s="132"/>
      <c r="G80" s="6" t="s">
        <v>107</v>
      </c>
      <c r="H80" s="59">
        <f>SUM(H81:H85)</f>
        <v>5630</v>
      </c>
      <c r="I80" s="29">
        <f>SUM(I81:I85)</f>
        <v>7714.2699999999995</v>
      </c>
      <c r="J80" s="12" t="s">
        <v>243</v>
      </c>
      <c r="K80" s="12"/>
    </row>
    <row r="81" spans="2:11" ht="12.75">
      <c r="B81" s="122"/>
      <c r="C81" s="138"/>
      <c r="D81" s="33"/>
      <c r="E81" s="33" t="s">
        <v>33</v>
      </c>
      <c r="F81" s="33"/>
      <c r="G81" s="36" t="s">
        <v>34</v>
      </c>
      <c r="H81" s="62" t="s">
        <v>163</v>
      </c>
      <c r="I81" s="35">
        <v>140</v>
      </c>
      <c r="J81" s="34" t="s">
        <v>163</v>
      </c>
      <c r="K81" s="12"/>
    </row>
    <row r="82" spans="2:11" ht="56.25">
      <c r="B82" s="130"/>
      <c r="C82" s="130"/>
      <c r="D82" s="7"/>
      <c r="E82" s="139" t="s">
        <v>15</v>
      </c>
      <c r="F82" s="139"/>
      <c r="G82" s="8" t="s">
        <v>16</v>
      </c>
      <c r="H82" s="56">
        <v>2100</v>
      </c>
      <c r="I82" s="17">
        <v>3916.24</v>
      </c>
      <c r="J82" s="13" t="s">
        <v>241</v>
      </c>
      <c r="K82" s="13"/>
    </row>
    <row r="83" spans="2:11" ht="15">
      <c r="B83" s="126"/>
      <c r="C83" s="127"/>
      <c r="D83" s="7"/>
      <c r="E83" s="9" t="s">
        <v>174</v>
      </c>
      <c r="F83" s="9"/>
      <c r="G83" s="8" t="s">
        <v>186</v>
      </c>
      <c r="H83" s="56">
        <v>442</v>
      </c>
      <c r="I83" s="17">
        <v>442.2</v>
      </c>
      <c r="J83" s="13" t="s">
        <v>260</v>
      </c>
      <c r="K83" s="13"/>
    </row>
    <row r="84" spans="2:11" ht="22.5">
      <c r="B84" s="130"/>
      <c r="C84" s="130"/>
      <c r="D84" s="7"/>
      <c r="E84" s="139" t="s">
        <v>108</v>
      </c>
      <c r="F84" s="139"/>
      <c r="G84" s="8" t="s">
        <v>109</v>
      </c>
      <c r="H84" s="56">
        <v>2828</v>
      </c>
      <c r="I84" s="17">
        <v>2827.83</v>
      </c>
      <c r="J84" s="13" t="s">
        <v>178</v>
      </c>
      <c r="K84" s="13"/>
    </row>
    <row r="85" spans="2:11" ht="15">
      <c r="B85" s="130"/>
      <c r="C85" s="130"/>
      <c r="D85" s="7"/>
      <c r="E85" s="139" t="s">
        <v>37</v>
      </c>
      <c r="F85" s="139"/>
      <c r="G85" s="8" t="s">
        <v>38</v>
      </c>
      <c r="H85" s="56">
        <v>260</v>
      </c>
      <c r="I85" s="17">
        <v>388</v>
      </c>
      <c r="J85" s="13" t="s">
        <v>242</v>
      </c>
      <c r="K85" s="13"/>
    </row>
    <row r="86" spans="2:11" ht="15">
      <c r="B86" s="132"/>
      <c r="C86" s="132"/>
      <c r="D86" s="5" t="s">
        <v>110</v>
      </c>
      <c r="E86" s="132"/>
      <c r="F86" s="132"/>
      <c r="G86" s="6" t="s">
        <v>111</v>
      </c>
      <c r="H86" s="59">
        <f>SUM(H87:H88)</f>
        <v>2242</v>
      </c>
      <c r="I86" s="29">
        <f>SUM(I87:I88)</f>
        <v>2651</v>
      </c>
      <c r="J86" s="12" t="s">
        <v>262</v>
      </c>
      <c r="K86" s="12"/>
    </row>
    <row r="87" spans="2:11" ht="12.75">
      <c r="B87" s="122"/>
      <c r="C87" s="138"/>
      <c r="D87" s="33"/>
      <c r="E87" s="33" t="s">
        <v>33</v>
      </c>
      <c r="F87" s="33"/>
      <c r="G87" s="36" t="s">
        <v>34</v>
      </c>
      <c r="H87" s="62" t="s">
        <v>163</v>
      </c>
      <c r="I87" s="35">
        <v>36</v>
      </c>
      <c r="J87" s="34" t="s">
        <v>163</v>
      </c>
      <c r="K87" s="12"/>
    </row>
    <row r="88" spans="2:11" ht="56.25">
      <c r="B88" s="130"/>
      <c r="C88" s="130"/>
      <c r="D88" s="7"/>
      <c r="E88" s="139" t="s">
        <v>15</v>
      </c>
      <c r="F88" s="139"/>
      <c r="G88" s="8" t="s">
        <v>16</v>
      </c>
      <c r="H88" s="56">
        <v>2242</v>
      </c>
      <c r="I88" s="17">
        <v>2615</v>
      </c>
      <c r="J88" s="13" t="s">
        <v>244</v>
      </c>
      <c r="K88" s="13"/>
    </row>
    <row r="89" spans="2:11" ht="15">
      <c r="B89" s="120"/>
      <c r="C89" s="121"/>
      <c r="D89" s="91" t="s">
        <v>190</v>
      </c>
      <c r="E89" s="92"/>
      <c r="F89" s="92"/>
      <c r="G89" s="93" t="s">
        <v>14</v>
      </c>
      <c r="H89" s="94">
        <f>SUM(H90:H91)</f>
        <v>97077</v>
      </c>
      <c r="I89" s="95">
        <f>SUM(I90:I91)</f>
        <v>97076.40999999999</v>
      </c>
      <c r="J89" s="96" t="s">
        <v>178</v>
      </c>
      <c r="K89" s="13"/>
    </row>
    <row r="90" spans="2:11" ht="45">
      <c r="B90" s="126"/>
      <c r="C90" s="127"/>
      <c r="D90" s="7"/>
      <c r="E90" s="9" t="s">
        <v>191</v>
      </c>
      <c r="F90" s="9"/>
      <c r="G90" s="8" t="s">
        <v>193</v>
      </c>
      <c r="H90" s="56">
        <v>68611</v>
      </c>
      <c r="I90" s="17">
        <v>68610.93</v>
      </c>
      <c r="J90" s="13" t="s">
        <v>178</v>
      </c>
      <c r="K90" s="13"/>
    </row>
    <row r="91" spans="2:11" ht="45">
      <c r="B91" s="126"/>
      <c r="C91" s="127"/>
      <c r="D91" s="7"/>
      <c r="E91" s="9" t="s">
        <v>192</v>
      </c>
      <c r="F91" s="9"/>
      <c r="G91" s="8" t="s">
        <v>194</v>
      </c>
      <c r="H91" s="56">
        <v>28466</v>
      </c>
      <c r="I91" s="17">
        <v>28465.48</v>
      </c>
      <c r="J91" s="13" t="s">
        <v>178</v>
      </c>
      <c r="K91" s="13"/>
    </row>
    <row r="92" spans="2:11" ht="15">
      <c r="B92" s="133" t="s">
        <v>114</v>
      </c>
      <c r="C92" s="133"/>
      <c r="D92" s="3"/>
      <c r="E92" s="113"/>
      <c r="F92" s="113"/>
      <c r="G92" s="4" t="s">
        <v>115</v>
      </c>
      <c r="H92" s="58">
        <f>SUM(H93+H96+H99+H102+H105+H107)</f>
        <v>1591252</v>
      </c>
      <c r="I92" s="28">
        <f>SUM(I93+I96+I99+I102+I105+I107)</f>
        <v>1592043.0200000003</v>
      </c>
      <c r="J92" s="11" t="s">
        <v>260</v>
      </c>
      <c r="K92" s="11"/>
    </row>
    <row r="93" spans="2:11" ht="33.75">
      <c r="B93" s="132"/>
      <c r="C93" s="132"/>
      <c r="D93" s="5" t="s">
        <v>116</v>
      </c>
      <c r="E93" s="132"/>
      <c r="F93" s="132"/>
      <c r="G93" s="6" t="s">
        <v>117</v>
      </c>
      <c r="H93" s="59">
        <f>SUM(H94:H95)</f>
        <v>1201500</v>
      </c>
      <c r="I93" s="29">
        <f>SUM(I94:I95)</f>
        <v>1203171.4000000001</v>
      </c>
      <c r="J93" s="12" t="s">
        <v>260</v>
      </c>
      <c r="K93" s="12"/>
    </row>
    <row r="94" spans="2:11" ht="45">
      <c r="B94" s="130"/>
      <c r="C94" s="130"/>
      <c r="D94" s="7"/>
      <c r="E94" s="139" t="s">
        <v>17</v>
      </c>
      <c r="F94" s="139"/>
      <c r="G94" s="8" t="s">
        <v>18</v>
      </c>
      <c r="H94" s="56">
        <v>1200500</v>
      </c>
      <c r="I94" s="17">
        <v>1200491.57</v>
      </c>
      <c r="J94" s="13" t="s">
        <v>178</v>
      </c>
      <c r="K94" s="13"/>
    </row>
    <row r="95" spans="2:11" ht="45">
      <c r="B95" s="130"/>
      <c r="C95" s="130"/>
      <c r="D95" s="7"/>
      <c r="E95" s="139" t="s">
        <v>29</v>
      </c>
      <c r="F95" s="139"/>
      <c r="G95" s="8" t="s">
        <v>30</v>
      </c>
      <c r="H95" s="56">
        <v>1000</v>
      </c>
      <c r="I95" s="17">
        <v>2679.83</v>
      </c>
      <c r="J95" s="13" t="s">
        <v>246</v>
      </c>
      <c r="K95" s="13"/>
    </row>
    <row r="96" spans="2:11" ht="56.25">
      <c r="B96" s="132"/>
      <c r="C96" s="132"/>
      <c r="D96" s="5" t="s">
        <v>118</v>
      </c>
      <c r="E96" s="132"/>
      <c r="F96" s="132"/>
      <c r="G96" s="6" t="s">
        <v>119</v>
      </c>
      <c r="H96" s="59">
        <f>SUM(H97:H98)</f>
        <v>2490</v>
      </c>
      <c r="I96" s="29">
        <f>SUM(I97:I98)</f>
        <v>2329.92</v>
      </c>
      <c r="J96" s="12" t="s">
        <v>227</v>
      </c>
      <c r="K96" s="12"/>
    </row>
    <row r="97" spans="2:11" ht="45">
      <c r="B97" s="130"/>
      <c r="C97" s="130"/>
      <c r="D97" s="7"/>
      <c r="E97" s="139" t="s">
        <v>17</v>
      </c>
      <c r="F97" s="139"/>
      <c r="G97" s="8" t="s">
        <v>18</v>
      </c>
      <c r="H97" s="56">
        <v>1491</v>
      </c>
      <c r="I97" s="17">
        <v>1490.76</v>
      </c>
      <c r="J97" s="13" t="s">
        <v>178</v>
      </c>
      <c r="K97" s="13"/>
    </row>
    <row r="98" spans="2:11" ht="33.75">
      <c r="B98" s="126"/>
      <c r="C98" s="127"/>
      <c r="D98" s="7"/>
      <c r="E98" s="51" t="s">
        <v>112</v>
      </c>
      <c r="F98" s="9"/>
      <c r="G98" s="52" t="s">
        <v>201</v>
      </c>
      <c r="H98" s="57">
        <v>999</v>
      </c>
      <c r="I98" s="17">
        <v>839.16</v>
      </c>
      <c r="J98" s="13" t="s">
        <v>247</v>
      </c>
      <c r="K98" s="13"/>
    </row>
    <row r="99" spans="2:11" ht="22.5">
      <c r="B99" s="132"/>
      <c r="C99" s="132"/>
      <c r="D99" s="5" t="s">
        <v>120</v>
      </c>
      <c r="E99" s="132"/>
      <c r="F99" s="132"/>
      <c r="G99" s="6" t="s">
        <v>121</v>
      </c>
      <c r="H99" s="59">
        <f>SUM(H100:H101)</f>
        <v>175569</v>
      </c>
      <c r="I99" s="29">
        <f>SUM(I100:I101)</f>
        <v>175342.99</v>
      </c>
      <c r="J99" s="12" t="s">
        <v>248</v>
      </c>
      <c r="K99" s="12"/>
    </row>
    <row r="100" spans="2:11" ht="45">
      <c r="B100" s="130"/>
      <c r="C100" s="130"/>
      <c r="D100" s="7"/>
      <c r="E100" s="139" t="s">
        <v>17</v>
      </c>
      <c r="F100" s="139"/>
      <c r="G100" s="8" t="s">
        <v>18</v>
      </c>
      <c r="H100" s="56">
        <v>19558</v>
      </c>
      <c r="I100" s="17">
        <v>19557.03</v>
      </c>
      <c r="J100" s="13" t="s">
        <v>178</v>
      </c>
      <c r="K100" s="13"/>
    </row>
    <row r="101" spans="2:11" ht="33.75">
      <c r="B101" s="130"/>
      <c r="C101" s="130"/>
      <c r="D101" s="7"/>
      <c r="E101" s="139" t="s">
        <v>112</v>
      </c>
      <c r="F101" s="139"/>
      <c r="G101" s="8" t="s">
        <v>113</v>
      </c>
      <c r="H101" s="56">
        <v>156011</v>
      </c>
      <c r="I101" s="17">
        <v>155785.96</v>
      </c>
      <c r="J101" s="13" t="s">
        <v>248</v>
      </c>
      <c r="K101" s="13"/>
    </row>
    <row r="102" spans="2:11" ht="15">
      <c r="B102" s="132"/>
      <c r="C102" s="132"/>
      <c r="D102" s="5" t="s">
        <v>122</v>
      </c>
      <c r="E102" s="132"/>
      <c r="F102" s="132"/>
      <c r="G102" s="6" t="s">
        <v>123</v>
      </c>
      <c r="H102" s="59">
        <f>SUM(H103:H104)</f>
        <v>71128</v>
      </c>
      <c r="I102" s="29">
        <f>SUM(I103:I104)</f>
        <v>69725.29</v>
      </c>
      <c r="J102" s="12" t="s">
        <v>234</v>
      </c>
      <c r="K102" s="12"/>
    </row>
    <row r="103" spans="2:11" ht="12.75">
      <c r="B103" s="122"/>
      <c r="C103" s="138"/>
      <c r="D103" s="33"/>
      <c r="E103" s="33" t="s">
        <v>37</v>
      </c>
      <c r="F103" s="33"/>
      <c r="G103" s="36" t="s">
        <v>38</v>
      </c>
      <c r="H103" s="56">
        <v>665</v>
      </c>
      <c r="I103" s="35">
        <v>676.75</v>
      </c>
      <c r="J103" s="34" t="s">
        <v>249</v>
      </c>
      <c r="K103" s="12"/>
    </row>
    <row r="104" spans="2:11" ht="33.75">
      <c r="B104" s="130"/>
      <c r="C104" s="130"/>
      <c r="D104" s="7"/>
      <c r="E104" s="139" t="s">
        <v>112</v>
      </c>
      <c r="F104" s="139"/>
      <c r="G104" s="8" t="s">
        <v>113</v>
      </c>
      <c r="H104" s="56">
        <v>70463</v>
      </c>
      <c r="I104" s="17">
        <v>69048.54</v>
      </c>
      <c r="J104" s="13" t="s">
        <v>234</v>
      </c>
      <c r="K104" s="13"/>
    </row>
    <row r="105" spans="2:11" ht="22.5">
      <c r="B105" s="124"/>
      <c r="C105" s="125"/>
      <c r="D105" s="97" t="s">
        <v>195</v>
      </c>
      <c r="E105" s="98"/>
      <c r="F105" s="98"/>
      <c r="G105" s="99" t="s">
        <v>250</v>
      </c>
      <c r="H105" s="100">
        <f>SUM(H106)</f>
        <v>0</v>
      </c>
      <c r="I105" s="101">
        <f>SUM(I106)</f>
        <v>371.85</v>
      </c>
      <c r="J105" s="102" t="s">
        <v>163</v>
      </c>
      <c r="K105" s="13"/>
    </row>
    <row r="106" spans="2:11" ht="15">
      <c r="B106" s="15"/>
      <c r="C106" s="14"/>
      <c r="D106" s="51"/>
      <c r="E106" s="51" t="s">
        <v>35</v>
      </c>
      <c r="F106" s="9"/>
      <c r="G106" s="52" t="s">
        <v>36</v>
      </c>
      <c r="H106" s="57">
        <v>0</v>
      </c>
      <c r="I106" s="17">
        <v>371.85</v>
      </c>
      <c r="J106" s="13" t="s">
        <v>163</v>
      </c>
      <c r="K106" s="13"/>
    </row>
    <row r="107" spans="2:11" ht="15">
      <c r="B107" s="132"/>
      <c r="C107" s="132"/>
      <c r="D107" s="5" t="s">
        <v>124</v>
      </c>
      <c r="E107" s="132"/>
      <c r="F107" s="132"/>
      <c r="G107" s="6" t="s">
        <v>14</v>
      </c>
      <c r="H107" s="59">
        <f>SUM(H108:H109)</f>
        <v>140565</v>
      </c>
      <c r="I107" s="29">
        <f>SUM(I108:I109)</f>
        <v>141101.57</v>
      </c>
      <c r="J107" s="12" t="s">
        <v>240</v>
      </c>
      <c r="K107" s="12"/>
    </row>
    <row r="108" spans="2:11" ht="12.75">
      <c r="B108" s="122"/>
      <c r="C108" s="138"/>
      <c r="D108" s="33"/>
      <c r="E108" s="33" t="s">
        <v>33</v>
      </c>
      <c r="F108" s="33"/>
      <c r="G108" s="36" t="s">
        <v>34</v>
      </c>
      <c r="H108" s="56">
        <v>565</v>
      </c>
      <c r="I108" s="35">
        <v>1101.57</v>
      </c>
      <c r="J108" s="34" t="s">
        <v>251</v>
      </c>
      <c r="K108" s="12"/>
    </row>
    <row r="109" spans="2:11" ht="33.75">
      <c r="B109" s="130"/>
      <c r="C109" s="130"/>
      <c r="D109" s="7"/>
      <c r="E109" s="139" t="s">
        <v>112</v>
      </c>
      <c r="F109" s="139"/>
      <c r="G109" s="8" t="s">
        <v>113</v>
      </c>
      <c r="H109" s="56">
        <v>140000</v>
      </c>
      <c r="I109" s="17">
        <v>140000</v>
      </c>
      <c r="J109" s="13" t="s">
        <v>178</v>
      </c>
      <c r="K109" s="13"/>
    </row>
    <row r="110" spans="2:11" ht="15">
      <c r="B110" s="128" t="s">
        <v>196</v>
      </c>
      <c r="C110" s="129"/>
      <c r="D110" s="103"/>
      <c r="E110" s="104"/>
      <c r="F110" s="104"/>
      <c r="G110" s="105" t="s">
        <v>252</v>
      </c>
      <c r="H110" s="106">
        <f>SUM(H111)</f>
        <v>39538</v>
      </c>
      <c r="I110" s="107">
        <f>SUM(I111)</f>
        <v>39305.479999999996</v>
      </c>
      <c r="J110" s="108" t="s">
        <v>235</v>
      </c>
      <c r="K110" s="13"/>
    </row>
    <row r="111" spans="2:11" ht="15">
      <c r="B111" s="89"/>
      <c r="C111" s="90"/>
      <c r="D111" s="91" t="s">
        <v>197</v>
      </c>
      <c r="E111" s="92"/>
      <c r="F111" s="92"/>
      <c r="G111" s="93" t="s">
        <v>14</v>
      </c>
      <c r="H111" s="94">
        <f>SUM(H112:H113)</f>
        <v>39538</v>
      </c>
      <c r="I111" s="95">
        <f>SUM(I112:I113)</f>
        <v>39305.479999999996</v>
      </c>
      <c r="J111" s="96" t="s">
        <v>235</v>
      </c>
      <c r="K111" s="13"/>
    </row>
    <row r="112" spans="2:11" ht="22.5">
      <c r="B112" s="15"/>
      <c r="C112" s="14"/>
      <c r="D112" s="7"/>
      <c r="E112" s="51" t="s">
        <v>125</v>
      </c>
      <c r="F112" s="9"/>
      <c r="G112" s="52" t="s">
        <v>200</v>
      </c>
      <c r="H112" s="57">
        <v>37724</v>
      </c>
      <c r="I112" s="17">
        <v>37502.53</v>
      </c>
      <c r="J112" s="13" t="s">
        <v>235</v>
      </c>
      <c r="K112" s="13"/>
    </row>
    <row r="113" spans="2:11" ht="22.5">
      <c r="B113" s="126"/>
      <c r="C113" s="127"/>
      <c r="D113" s="7"/>
      <c r="E113" s="51" t="s">
        <v>198</v>
      </c>
      <c r="F113" s="9"/>
      <c r="G113" s="52" t="s">
        <v>200</v>
      </c>
      <c r="H113" s="57">
        <v>1814</v>
      </c>
      <c r="I113" s="17">
        <v>1802.95</v>
      </c>
      <c r="J113" s="13" t="s">
        <v>235</v>
      </c>
      <c r="K113" s="13"/>
    </row>
    <row r="114" spans="2:11" ht="15">
      <c r="B114" s="133" t="s">
        <v>126</v>
      </c>
      <c r="C114" s="133"/>
      <c r="D114" s="3"/>
      <c r="E114" s="113"/>
      <c r="F114" s="113"/>
      <c r="G114" s="4" t="s">
        <v>127</v>
      </c>
      <c r="H114" s="58">
        <f>SUM(H115+H117+H119)</f>
        <v>122867</v>
      </c>
      <c r="I114" s="28">
        <f>SUM(I115+I117+I119)</f>
        <v>123422</v>
      </c>
      <c r="J114" s="11" t="s">
        <v>255</v>
      </c>
      <c r="K114" s="11"/>
    </row>
    <row r="115" spans="2:11" ht="22.5">
      <c r="B115" s="132"/>
      <c r="C115" s="132"/>
      <c r="D115" s="5" t="s">
        <v>128</v>
      </c>
      <c r="E115" s="132"/>
      <c r="F115" s="132"/>
      <c r="G115" s="6" t="s">
        <v>129</v>
      </c>
      <c r="H115" s="59">
        <f>SUM(H116)</f>
        <v>2912</v>
      </c>
      <c r="I115" s="29">
        <f>SUM(I116)</f>
        <v>2912</v>
      </c>
      <c r="J115" s="12" t="s">
        <v>178</v>
      </c>
      <c r="K115" s="12"/>
    </row>
    <row r="116" spans="2:11" ht="22.5">
      <c r="B116" s="130"/>
      <c r="C116" s="130"/>
      <c r="D116" s="7"/>
      <c r="E116" s="139" t="s">
        <v>108</v>
      </c>
      <c r="F116" s="139"/>
      <c r="G116" s="8" t="s">
        <v>109</v>
      </c>
      <c r="H116" s="56">
        <v>2912</v>
      </c>
      <c r="I116" s="17">
        <v>2912</v>
      </c>
      <c r="J116" s="13" t="s">
        <v>178</v>
      </c>
      <c r="K116" s="13"/>
    </row>
    <row r="117" spans="2:11" ht="15">
      <c r="B117" s="132"/>
      <c r="C117" s="132"/>
      <c r="D117" s="5" t="s">
        <v>130</v>
      </c>
      <c r="E117" s="132"/>
      <c r="F117" s="132"/>
      <c r="G117" s="6" t="s">
        <v>131</v>
      </c>
      <c r="H117" s="59">
        <f>SUM(H118)</f>
        <v>112955</v>
      </c>
      <c r="I117" s="29">
        <f>SUM(I118)</f>
        <v>112955</v>
      </c>
      <c r="J117" s="12" t="s">
        <v>178</v>
      </c>
      <c r="K117" s="12"/>
    </row>
    <row r="118" spans="2:11" ht="33.75">
      <c r="B118" s="130"/>
      <c r="C118" s="130"/>
      <c r="D118" s="7"/>
      <c r="E118" s="139" t="s">
        <v>112</v>
      </c>
      <c r="F118" s="139"/>
      <c r="G118" s="8" t="s">
        <v>113</v>
      </c>
      <c r="H118" s="56">
        <v>112955</v>
      </c>
      <c r="I118" s="17">
        <v>112955</v>
      </c>
      <c r="J118" s="13" t="s">
        <v>178</v>
      </c>
      <c r="K118" s="13"/>
    </row>
    <row r="119" spans="2:11" ht="15">
      <c r="B119" s="132"/>
      <c r="C119" s="132"/>
      <c r="D119" s="5" t="s">
        <v>132</v>
      </c>
      <c r="E119" s="132"/>
      <c r="F119" s="132"/>
      <c r="G119" s="6" t="s">
        <v>133</v>
      </c>
      <c r="H119" s="59">
        <f>SUM(H120:H121)</f>
        <v>7000</v>
      </c>
      <c r="I119" s="29">
        <f>SUM(I120:I121)</f>
        <v>7555</v>
      </c>
      <c r="J119" s="12" t="s">
        <v>254</v>
      </c>
      <c r="K119" s="12"/>
    </row>
    <row r="120" spans="2:11" ht="15">
      <c r="B120" s="130"/>
      <c r="C120" s="130"/>
      <c r="D120" s="7"/>
      <c r="E120" s="139" t="s">
        <v>35</v>
      </c>
      <c r="F120" s="139"/>
      <c r="G120" s="8" t="s">
        <v>36</v>
      </c>
      <c r="H120" s="56">
        <v>3000</v>
      </c>
      <c r="I120" s="17">
        <v>3555</v>
      </c>
      <c r="J120" s="13" t="s">
        <v>253</v>
      </c>
      <c r="K120" s="13"/>
    </row>
    <row r="121" spans="2:11" ht="45">
      <c r="B121" s="130"/>
      <c r="C121" s="130"/>
      <c r="D121" s="7"/>
      <c r="E121" s="139" t="s">
        <v>134</v>
      </c>
      <c r="F121" s="139"/>
      <c r="G121" s="8" t="s">
        <v>135</v>
      </c>
      <c r="H121" s="56">
        <v>4000</v>
      </c>
      <c r="I121" s="17">
        <v>4000</v>
      </c>
      <c r="J121" s="13" t="s">
        <v>178</v>
      </c>
      <c r="K121" s="13"/>
    </row>
    <row r="122" spans="2:11" ht="15">
      <c r="B122" s="133" t="s">
        <v>136</v>
      </c>
      <c r="C122" s="133"/>
      <c r="D122" s="3"/>
      <c r="E122" s="113"/>
      <c r="F122" s="113"/>
      <c r="G122" s="4" t="s">
        <v>137</v>
      </c>
      <c r="H122" s="58">
        <f>SUM(H123+H125+H127)</f>
        <v>20216</v>
      </c>
      <c r="I122" s="28">
        <f>SUM(I123+I125+I127)</f>
        <v>19867.77</v>
      </c>
      <c r="J122" s="11" t="s">
        <v>179</v>
      </c>
      <c r="K122" s="11"/>
    </row>
    <row r="123" spans="2:11" ht="15">
      <c r="B123" s="132"/>
      <c r="C123" s="132"/>
      <c r="D123" s="5" t="s">
        <v>138</v>
      </c>
      <c r="E123" s="132"/>
      <c r="F123" s="132"/>
      <c r="G123" s="6" t="s">
        <v>139</v>
      </c>
      <c r="H123" s="59">
        <f>SUM(H124)</f>
        <v>200</v>
      </c>
      <c r="I123" s="29">
        <f>SUM(I124)</f>
        <v>0</v>
      </c>
      <c r="J123" s="12" t="s">
        <v>163</v>
      </c>
      <c r="K123" s="12"/>
    </row>
    <row r="124" spans="2:11" ht="15">
      <c r="B124" s="130"/>
      <c r="C124" s="130"/>
      <c r="D124" s="7"/>
      <c r="E124" s="139" t="s">
        <v>37</v>
      </c>
      <c r="F124" s="139"/>
      <c r="G124" s="8" t="s">
        <v>38</v>
      </c>
      <c r="H124" s="56">
        <v>200</v>
      </c>
      <c r="I124" s="17">
        <v>0</v>
      </c>
      <c r="J124" s="13" t="s">
        <v>163</v>
      </c>
      <c r="K124" s="13"/>
    </row>
    <row r="125" spans="2:11" ht="15">
      <c r="B125" s="132"/>
      <c r="C125" s="132"/>
      <c r="D125" s="5" t="s">
        <v>140</v>
      </c>
      <c r="E125" s="132"/>
      <c r="F125" s="132"/>
      <c r="G125" s="6" t="s">
        <v>141</v>
      </c>
      <c r="H125" s="59">
        <f>SUM(H126)</f>
        <v>19866</v>
      </c>
      <c r="I125" s="29">
        <f>SUM(I126)</f>
        <v>19865.75</v>
      </c>
      <c r="J125" s="12" t="s">
        <v>178</v>
      </c>
      <c r="K125" s="12"/>
    </row>
    <row r="126" spans="2:11" ht="22.5">
      <c r="B126" s="130"/>
      <c r="C126" s="130"/>
      <c r="D126" s="7"/>
      <c r="E126" s="139" t="s">
        <v>142</v>
      </c>
      <c r="F126" s="139"/>
      <c r="G126" s="8" t="s">
        <v>143</v>
      </c>
      <c r="H126" s="56">
        <v>19866</v>
      </c>
      <c r="I126" s="17">
        <v>19865.75</v>
      </c>
      <c r="J126" s="13" t="s">
        <v>178</v>
      </c>
      <c r="K126" s="13"/>
    </row>
    <row r="127" spans="2:11" ht="22.5">
      <c r="B127" s="132"/>
      <c r="C127" s="132"/>
      <c r="D127" s="5" t="s">
        <v>144</v>
      </c>
      <c r="E127" s="132"/>
      <c r="F127" s="132"/>
      <c r="G127" s="6" t="s">
        <v>145</v>
      </c>
      <c r="H127" s="59">
        <f>SUM(H128)</f>
        <v>150</v>
      </c>
      <c r="I127" s="29">
        <f>SUM(I128)</f>
        <v>2.02</v>
      </c>
      <c r="J127" s="12" t="s">
        <v>256</v>
      </c>
      <c r="K127" s="12"/>
    </row>
    <row r="128" spans="2:11" ht="15">
      <c r="B128" s="130"/>
      <c r="C128" s="130"/>
      <c r="D128" s="7"/>
      <c r="E128" s="139" t="s">
        <v>146</v>
      </c>
      <c r="F128" s="139"/>
      <c r="G128" s="8" t="s">
        <v>147</v>
      </c>
      <c r="H128" s="56">
        <v>150</v>
      </c>
      <c r="I128" s="17">
        <v>2.02</v>
      </c>
      <c r="J128" s="13" t="s">
        <v>256</v>
      </c>
      <c r="K128" s="13"/>
    </row>
    <row r="129" spans="2:11" ht="13.5" customHeight="1">
      <c r="B129" s="25" t="s">
        <v>155</v>
      </c>
      <c r="C129" s="24"/>
      <c r="D129" s="24"/>
      <c r="E129" s="24"/>
      <c r="F129" s="24"/>
      <c r="G129" s="24" t="s">
        <v>160</v>
      </c>
      <c r="H129" s="63">
        <f>SUM(H7+H11+H14+H17+H23+H34+H39+H43+H70+H79+H92+H110+H114+H122)</f>
        <v>7730036</v>
      </c>
      <c r="I129" s="42">
        <f>SUM(I7+I11+I14+I17+I23+I34+I39+I43+I70+I79+I92+I110+I114+I122)</f>
        <v>7644913.71</v>
      </c>
      <c r="J129" s="22" t="s">
        <v>258</v>
      </c>
      <c r="K129" s="22"/>
    </row>
    <row r="130" spans="2:11" ht="28.5" customHeight="1">
      <c r="B130" s="116" t="s">
        <v>148</v>
      </c>
      <c r="C130" s="117"/>
      <c r="D130" s="117"/>
      <c r="E130" s="117"/>
      <c r="F130" s="117"/>
      <c r="G130" s="117"/>
      <c r="H130" s="117"/>
      <c r="I130" s="117"/>
      <c r="J130" s="117"/>
      <c r="K130" s="118"/>
    </row>
    <row r="131" spans="2:11" ht="42.75" customHeight="1">
      <c r="B131" s="119" t="s">
        <v>2</v>
      </c>
      <c r="C131" s="119"/>
      <c r="D131" s="23" t="s">
        <v>3</v>
      </c>
      <c r="E131" s="119" t="s">
        <v>4</v>
      </c>
      <c r="F131" s="119"/>
      <c r="G131" s="23" t="s">
        <v>5</v>
      </c>
      <c r="H131" s="43" t="s">
        <v>161</v>
      </c>
      <c r="I131" s="44" t="s">
        <v>181</v>
      </c>
      <c r="J131" s="119" t="s">
        <v>162</v>
      </c>
      <c r="K131" s="119"/>
    </row>
    <row r="132" spans="2:11" ht="13.5" customHeight="1">
      <c r="B132" s="131" t="s">
        <v>6</v>
      </c>
      <c r="C132" s="131"/>
      <c r="D132" s="2" t="s">
        <v>7</v>
      </c>
      <c r="E132" s="131" t="s">
        <v>8</v>
      </c>
      <c r="F132" s="131"/>
      <c r="G132" s="2" t="s">
        <v>9</v>
      </c>
      <c r="H132" s="2" t="s">
        <v>10</v>
      </c>
      <c r="I132" s="2" t="s">
        <v>156</v>
      </c>
      <c r="J132" s="2" t="s">
        <v>157</v>
      </c>
      <c r="K132" s="2"/>
    </row>
    <row r="133" spans="2:11" ht="15" customHeight="1">
      <c r="B133" s="133" t="s">
        <v>149</v>
      </c>
      <c r="C133" s="133"/>
      <c r="D133" s="3"/>
      <c r="E133" s="113"/>
      <c r="F133" s="113"/>
      <c r="G133" s="4" t="s">
        <v>150</v>
      </c>
      <c r="H133" s="58">
        <f>SUM(H134)</f>
        <v>1322932</v>
      </c>
      <c r="I133" s="28">
        <f>SUM(I134)</f>
        <v>1407953.53</v>
      </c>
      <c r="J133" s="11" t="s">
        <v>208</v>
      </c>
      <c r="K133" s="11"/>
    </row>
    <row r="134" spans="2:11" ht="15" customHeight="1">
      <c r="B134" s="132"/>
      <c r="C134" s="132"/>
      <c r="D134" s="5" t="s">
        <v>151</v>
      </c>
      <c r="E134" s="132"/>
      <c r="F134" s="132"/>
      <c r="G134" s="6" t="s">
        <v>152</v>
      </c>
      <c r="H134" s="59">
        <f>SUM(H135:H136)</f>
        <v>1322932</v>
      </c>
      <c r="I134" s="29">
        <f>SUM(I135:I136)</f>
        <v>1407953.53</v>
      </c>
      <c r="J134" s="12" t="s">
        <v>208</v>
      </c>
      <c r="K134" s="12"/>
    </row>
    <row r="135" spans="2:11" ht="15" customHeight="1">
      <c r="B135" s="122"/>
      <c r="C135" s="138"/>
      <c r="D135" s="33"/>
      <c r="E135" s="33" t="s">
        <v>164</v>
      </c>
      <c r="F135" s="33"/>
      <c r="G135" s="36" t="s">
        <v>165</v>
      </c>
      <c r="H135" s="56">
        <v>1262932</v>
      </c>
      <c r="I135" s="35">
        <v>1347953.53</v>
      </c>
      <c r="J135" s="34" t="s">
        <v>207</v>
      </c>
      <c r="K135" s="12"/>
    </row>
    <row r="136" spans="2:11" ht="43.5" customHeight="1">
      <c r="B136" s="130"/>
      <c r="C136" s="130"/>
      <c r="D136" s="7"/>
      <c r="E136" s="139" t="s">
        <v>182</v>
      </c>
      <c r="F136" s="139"/>
      <c r="G136" s="8" t="s">
        <v>183</v>
      </c>
      <c r="H136" s="56">
        <v>60000</v>
      </c>
      <c r="I136" s="17">
        <v>60000</v>
      </c>
      <c r="J136" s="13" t="s">
        <v>178</v>
      </c>
      <c r="K136" s="13"/>
    </row>
    <row r="137" spans="2:11" ht="15" customHeight="1">
      <c r="B137" s="133" t="s">
        <v>19</v>
      </c>
      <c r="C137" s="133"/>
      <c r="D137" s="3"/>
      <c r="E137" s="113"/>
      <c r="F137" s="113"/>
      <c r="G137" s="4" t="s">
        <v>20</v>
      </c>
      <c r="H137" s="58">
        <f>SUM(H138)</f>
        <v>125000</v>
      </c>
      <c r="I137" s="28">
        <f>SUM(I138)</f>
        <v>87271.39</v>
      </c>
      <c r="J137" s="11" t="s">
        <v>210</v>
      </c>
      <c r="K137" s="11"/>
    </row>
    <row r="138" spans="2:11" ht="15" customHeight="1">
      <c r="B138" s="132"/>
      <c r="C138" s="132"/>
      <c r="D138" s="5" t="s">
        <v>21</v>
      </c>
      <c r="E138" s="132"/>
      <c r="F138" s="132"/>
      <c r="G138" s="6" t="s">
        <v>22</v>
      </c>
      <c r="H138" s="59">
        <f>SUM(H139)</f>
        <v>125000</v>
      </c>
      <c r="I138" s="29">
        <f>SUM(I139)</f>
        <v>87271.39</v>
      </c>
      <c r="J138" s="12" t="s">
        <v>210</v>
      </c>
      <c r="K138" s="12"/>
    </row>
    <row r="139" spans="2:11" ht="33.75">
      <c r="B139" s="126" t="s">
        <v>155</v>
      </c>
      <c r="C139" s="127"/>
      <c r="D139" s="9"/>
      <c r="E139" s="139" t="s">
        <v>153</v>
      </c>
      <c r="F139" s="139"/>
      <c r="G139" s="8" t="s">
        <v>154</v>
      </c>
      <c r="H139" s="56">
        <v>125000</v>
      </c>
      <c r="I139" s="17">
        <v>87271.39</v>
      </c>
      <c r="J139" s="13" t="s">
        <v>210</v>
      </c>
      <c r="K139" s="13"/>
    </row>
    <row r="140" spans="2:11" ht="22.5">
      <c r="B140" s="114" t="s">
        <v>170</v>
      </c>
      <c r="C140" s="115"/>
      <c r="D140" s="30"/>
      <c r="E140" s="30"/>
      <c r="F140" s="30"/>
      <c r="G140" s="37" t="s">
        <v>171</v>
      </c>
      <c r="H140" s="60">
        <f>SUM(H141)</f>
        <v>13600</v>
      </c>
      <c r="I140" s="32">
        <f>SUM(I141)</f>
        <v>13600</v>
      </c>
      <c r="J140" s="31" t="s">
        <v>178</v>
      </c>
      <c r="K140" s="13"/>
    </row>
    <row r="141" spans="2:11" ht="12.75">
      <c r="B141" s="134"/>
      <c r="C141" s="135"/>
      <c r="D141" s="23" t="s">
        <v>172</v>
      </c>
      <c r="E141" s="23"/>
      <c r="F141" s="23"/>
      <c r="G141" s="39" t="s">
        <v>173</v>
      </c>
      <c r="H141" s="61">
        <f>SUM(H142)</f>
        <v>13600</v>
      </c>
      <c r="I141" s="41">
        <f>SUM(I142)</f>
        <v>13600</v>
      </c>
      <c r="J141" s="40" t="s">
        <v>178</v>
      </c>
      <c r="K141" s="13"/>
    </row>
    <row r="142" spans="2:11" ht="56.25">
      <c r="B142" s="47"/>
      <c r="C142" s="48"/>
      <c r="D142" s="33"/>
      <c r="E142" s="51" t="s">
        <v>203</v>
      </c>
      <c r="F142" s="33"/>
      <c r="G142" s="52" t="s">
        <v>204</v>
      </c>
      <c r="H142" s="57">
        <v>13600</v>
      </c>
      <c r="I142" s="35">
        <v>13600</v>
      </c>
      <c r="J142" s="34" t="s">
        <v>178</v>
      </c>
      <c r="K142" s="13"/>
    </row>
    <row r="143" spans="2:11" ht="15">
      <c r="B143" s="128" t="s">
        <v>196</v>
      </c>
      <c r="C143" s="129"/>
      <c r="D143" s="103"/>
      <c r="E143" s="104"/>
      <c r="F143" s="104"/>
      <c r="G143" s="105" t="s">
        <v>252</v>
      </c>
      <c r="H143" s="106">
        <f>SUM(H144)</f>
        <v>4150</v>
      </c>
      <c r="I143" s="107">
        <f>SUM(I144)</f>
        <v>4150</v>
      </c>
      <c r="J143" s="108" t="s">
        <v>178</v>
      </c>
      <c r="K143" s="13"/>
    </row>
    <row r="144" spans="2:11" ht="15">
      <c r="B144" s="89"/>
      <c r="C144" s="90"/>
      <c r="D144" s="91" t="s">
        <v>197</v>
      </c>
      <c r="E144" s="92"/>
      <c r="F144" s="92"/>
      <c r="G144" s="93" t="s">
        <v>14</v>
      </c>
      <c r="H144" s="94">
        <f>SUM(H145:H146)</f>
        <v>4150</v>
      </c>
      <c r="I144" s="95">
        <f>SUM(I145:I146)</f>
        <v>4150</v>
      </c>
      <c r="J144" s="96" t="s">
        <v>178</v>
      </c>
      <c r="K144" s="13"/>
    </row>
    <row r="145" spans="2:11" ht="15">
      <c r="B145" s="15"/>
      <c r="C145" s="14"/>
      <c r="D145" s="7"/>
      <c r="E145" s="51" t="s">
        <v>164</v>
      </c>
      <c r="F145" s="9"/>
      <c r="G145" s="52" t="s">
        <v>165</v>
      </c>
      <c r="H145" s="57">
        <v>3960</v>
      </c>
      <c r="I145" s="17">
        <v>3959.63</v>
      </c>
      <c r="J145" s="13" t="s">
        <v>178</v>
      </c>
      <c r="K145" s="13"/>
    </row>
    <row r="146" spans="2:11" ht="15">
      <c r="B146" s="15"/>
      <c r="C146" s="14"/>
      <c r="D146" s="7"/>
      <c r="E146" s="51" t="s">
        <v>199</v>
      </c>
      <c r="F146" s="9"/>
      <c r="G146" s="52" t="s">
        <v>165</v>
      </c>
      <c r="H146" s="57">
        <v>190</v>
      </c>
      <c r="I146" s="17">
        <v>190.37</v>
      </c>
      <c r="J146" s="13" t="s">
        <v>263</v>
      </c>
      <c r="K146" s="13"/>
    </row>
    <row r="147" spans="2:11" ht="12.75">
      <c r="B147" s="122"/>
      <c r="C147" s="123"/>
      <c r="D147" s="9"/>
      <c r="E147" s="9"/>
      <c r="F147" s="9"/>
      <c r="G147" s="16" t="s">
        <v>158</v>
      </c>
      <c r="H147" s="56">
        <f>SUM(H133+H137+H140+H143)</f>
        <v>1465682</v>
      </c>
      <c r="I147" s="17">
        <f>SUM(I133+I137+I140+I143)</f>
        <v>1512974.92</v>
      </c>
      <c r="J147" s="13" t="s">
        <v>257</v>
      </c>
      <c r="K147" s="13"/>
    </row>
    <row r="148" spans="2:11" ht="34.5" customHeight="1">
      <c r="B148" s="140"/>
      <c r="C148" s="141"/>
      <c r="D148" s="26"/>
      <c r="E148" s="111"/>
      <c r="F148" s="112"/>
      <c r="G148" s="27" t="s">
        <v>159</v>
      </c>
      <c r="H148" s="109">
        <f>SUM(H129+H147)</f>
        <v>9195718</v>
      </c>
      <c r="I148" s="45">
        <f>SUM(I129+I147)</f>
        <v>9157888.629999999</v>
      </c>
      <c r="J148" s="46" t="s">
        <v>259</v>
      </c>
      <c r="K148" s="13"/>
    </row>
    <row r="149" spans="1:11" ht="13.5" customHeight="1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2:11" ht="13.5" customHeight="1">
      <c r="B150" s="137" t="s">
        <v>155</v>
      </c>
      <c r="C150" s="137"/>
      <c r="D150" s="137"/>
      <c r="E150" s="137"/>
      <c r="F150" s="136"/>
      <c r="G150" s="136"/>
      <c r="H150" s="136"/>
      <c r="I150" s="136"/>
      <c r="J150" s="136"/>
      <c r="K150" s="136"/>
    </row>
    <row r="151" spans="1:11" ht="110.25" customHeight="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1:11" ht="13.5" customHeight="1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0"/>
    </row>
  </sheetData>
  <sheetProtection/>
  <mergeCells count="247">
    <mergeCell ref="B5:C5"/>
    <mergeCell ref="E5:F5"/>
    <mergeCell ref="B6:C6"/>
    <mergeCell ref="I1:J1"/>
    <mergeCell ref="A2:K2"/>
    <mergeCell ref="A3:J3"/>
    <mergeCell ref="B4:K4"/>
    <mergeCell ref="E6:F6"/>
    <mergeCell ref="B20:C20"/>
    <mergeCell ref="E20:F20"/>
    <mergeCell ref="B9:C9"/>
    <mergeCell ref="E9:F9"/>
    <mergeCell ref="B10:C10"/>
    <mergeCell ref="E10:F10"/>
    <mergeCell ref="B17:C17"/>
    <mergeCell ref="B11:C11"/>
    <mergeCell ref="B18:C18"/>
    <mergeCell ref="E18:F18"/>
    <mergeCell ref="B7:C7"/>
    <mergeCell ref="E7:F7"/>
    <mergeCell ref="B8:C8"/>
    <mergeCell ref="E8:F8"/>
    <mergeCell ref="B19:C19"/>
    <mergeCell ref="E19:F19"/>
    <mergeCell ref="B14:C14"/>
    <mergeCell ref="B15:C15"/>
    <mergeCell ref="B16:C16"/>
    <mergeCell ref="E17:F17"/>
    <mergeCell ref="B21:C21"/>
    <mergeCell ref="B22:C22"/>
    <mergeCell ref="B24:C24"/>
    <mergeCell ref="E24:F24"/>
    <mergeCell ref="B28:C28"/>
    <mergeCell ref="E28:F28"/>
    <mergeCell ref="B23:C23"/>
    <mergeCell ref="E23:F23"/>
    <mergeCell ref="B25:C25"/>
    <mergeCell ref="E25:F25"/>
    <mergeCell ref="B27:C27"/>
    <mergeCell ref="E27:F27"/>
    <mergeCell ref="B26:C26"/>
    <mergeCell ref="B31:C31"/>
    <mergeCell ref="E31:F31"/>
    <mergeCell ref="B33:C33"/>
    <mergeCell ref="E33:F33"/>
    <mergeCell ref="B32:C32"/>
    <mergeCell ref="B29:C29"/>
    <mergeCell ref="E29:F29"/>
    <mergeCell ref="B30:C30"/>
    <mergeCell ref="E30:F30"/>
    <mergeCell ref="B34:C34"/>
    <mergeCell ref="E34:F34"/>
    <mergeCell ref="B36:C36"/>
    <mergeCell ref="E36:F36"/>
    <mergeCell ref="B35:C35"/>
    <mergeCell ref="E35:F35"/>
    <mergeCell ref="E139:F139"/>
    <mergeCell ref="B37:C37"/>
    <mergeCell ref="E37:F37"/>
    <mergeCell ref="B38:C38"/>
    <mergeCell ref="E38:F38"/>
    <mergeCell ref="B43:C43"/>
    <mergeCell ref="E43:F43"/>
    <mergeCell ref="E44:F44"/>
    <mergeCell ref="B45:C45"/>
    <mergeCell ref="E48:F48"/>
    <mergeCell ref="B49:C49"/>
    <mergeCell ref="E49:F49"/>
    <mergeCell ref="E45:F45"/>
    <mergeCell ref="B46:C46"/>
    <mergeCell ref="E46:F46"/>
    <mergeCell ref="E47:F47"/>
    <mergeCell ref="B47:C47"/>
    <mergeCell ref="E50:F50"/>
    <mergeCell ref="B51:C51"/>
    <mergeCell ref="E51:F51"/>
    <mergeCell ref="B52:C52"/>
    <mergeCell ref="E52:F52"/>
    <mergeCell ref="B50:C50"/>
    <mergeCell ref="E53:F53"/>
    <mergeCell ref="B54:C54"/>
    <mergeCell ref="E54:F54"/>
    <mergeCell ref="B55:C55"/>
    <mergeCell ref="E55:F55"/>
    <mergeCell ref="B53:C53"/>
    <mergeCell ref="E61:F61"/>
    <mergeCell ref="B58:C58"/>
    <mergeCell ref="E58:F58"/>
    <mergeCell ref="B59:C59"/>
    <mergeCell ref="B61:C61"/>
    <mergeCell ref="E56:F56"/>
    <mergeCell ref="B57:C57"/>
    <mergeCell ref="E57:F57"/>
    <mergeCell ref="E60:F60"/>
    <mergeCell ref="E59:F59"/>
    <mergeCell ref="B60:C60"/>
    <mergeCell ref="B56:C56"/>
    <mergeCell ref="E64:F64"/>
    <mergeCell ref="B65:C65"/>
    <mergeCell ref="E65:F65"/>
    <mergeCell ref="B62:C62"/>
    <mergeCell ref="E62:F62"/>
    <mergeCell ref="B63:C63"/>
    <mergeCell ref="E63:F63"/>
    <mergeCell ref="B64:C64"/>
    <mergeCell ref="E68:F68"/>
    <mergeCell ref="B69:C69"/>
    <mergeCell ref="E69:F69"/>
    <mergeCell ref="B66:C66"/>
    <mergeCell ref="E66:F66"/>
    <mergeCell ref="B67:C67"/>
    <mergeCell ref="E67:F67"/>
    <mergeCell ref="B68:C68"/>
    <mergeCell ref="E70:F70"/>
    <mergeCell ref="B71:C71"/>
    <mergeCell ref="E71:F71"/>
    <mergeCell ref="B72:C72"/>
    <mergeCell ref="B70:C70"/>
    <mergeCell ref="E74:F74"/>
    <mergeCell ref="B75:C75"/>
    <mergeCell ref="E75:F75"/>
    <mergeCell ref="E72:F72"/>
    <mergeCell ref="B73:C73"/>
    <mergeCell ref="E73:F73"/>
    <mergeCell ref="B74:C74"/>
    <mergeCell ref="E78:F78"/>
    <mergeCell ref="B79:C79"/>
    <mergeCell ref="E79:F79"/>
    <mergeCell ref="E76:F76"/>
    <mergeCell ref="B77:C77"/>
    <mergeCell ref="E77:F77"/>
    <mergeCell ref="B78:C78"/>
    <mergeCell ref="B86:C86"/>
    <mergeCell ref="E86:F86"/>
    <mergeCell ref="E80:F80"/>
    <mergeCell ref="B82:C82"/>
    <mergeCell ref="E82:F82"/>
    <mergeCell ref="B84:C84"/>
    <mergeCell ref="E84:F84"/>
    <mergeCell ref="B85:C85"/>
    <mergeCell ref="E85:F85"/>
    <mergeCell ref="B83:C83"/>
    <mergeCell ref="B39:C39"/>
    <mergeCell ref="B48:C48"/>
    <mergeCell ref="B88:C88"/>
    <mergeCell ref="E88:F88"/>
    <mergeCell ref="B87:C87"/>
    <mergeCell ref="B40:C40"/>
    <mergeCell ref="B41:C41"/>
    <mergeCell ref="B81:C81"/>
    <mergeCell ref="B80:C80"/>
    <mergeCell ref="B76:C76"/>
    <mergeCell ref="B92:C92"/>
    <mergeCell ref="E92:F92"/>
    <mergeCell ref="B89:C89"/>
    <mergeCell ref="B90:C90"/>
    <mergeCell ref="B91:C91"/>
    <mergeCell ref="B95:C95"/>
    <mergeCell ref="E95:F95"/>
    <mergeCell ref="B96:C96"/>
    <mergeCell ref="E96:F96"/>
    <mergeCell ref="B93:C93"/>
    <mergeCell ref="E93:F93"/>
    <mergeCell ref="B94:C94"/>
    <mergeCell ref="E94:F94"/>
    <mergeCell ref="E102:F102"/>
    <mergeCell ref="E104:F104"/>
    <mergeCell ref="B103:C103"/>
    <mergeCell ref="B97:C97"/>
    <mergeCell ref="E97:F97"/>
    <mergeCell ref="E100:F100"/>
    <mergeCell ref="B101:C101"/>
    <mergeCell ref="E101:F101"/>
    <mergeCell ref="B99:C99"/>
    <mergeCell ref="E99:F99"/>
    <mergeCell ref="E117:F117"/>
    <mergeCell ref="B118:C118"/>
    <mergeCell ref="E118:F118"/>
    <mergeCell ref="E107:F107"/>
    <mergeCell ref="E109:F109"/>
    <mergeCell ref="B114:C114"/>
    <mergeCell ref="E114:F114"/>
    <mergeCell ref="E123:F123"/>
    <mergeCell ref="B124:C124"/>
    <mergeCell ref="E124:F124"/>
    <mergeCell ref="B115:C115"/>
    <mergeCell ref="E115:F115"/>
    <mergeCell ref="B121:C121"/>
    <mergeCell ref="E121:F121"/>
    <mergeCell ref="B116:C116"/>
    <mergeCell ref="E116:F116"/>
    <mergeCell ref="B117:C117"/>
    <mergeCell ref="E119:F119"/>
    <mergeCell ref="B120:C120"/>
    <mergeCell ref="E120:F120"/>
    <mergeCell ref="E122:F122"/>
    <mergeCell ref="E125:F125"/>
    <mergeCell ref="E126:F126"/>
    <mergeCell ref="B127:C127"/>
    <mergeCell ref="E127:F127"/>
    <mergeCell ref="E134:F134"/>
    <mergeCell ref="B128:C128"/>
    <mergeCell ref="E128:F128"/>
    <mergeCell ref="B130:K130"/>
    <mergeCell ref="B131:C131"/>
    <mergeCell ref="E131:F131"/>
    <mergeCell ref="J131:K131"/>
    <mergeCell ref="E132:F132"/>
    <mergeCell ref="B133:C133"/>
    <mergeCell ref="E133:F133"/>
    <mergeCell ref="E136:F136"/>
    <mergeCell ref="B135:C135"/>
    <mergeCell ref="B148:C148"/>
    <mergeCell ref="E148:F148"/>
    <mergeCell ref="B137:C137"/>
    <mergeCell ref="E137:F137"/>
    <mergeCell ref="B138:C138"/>
    <mergeCell ref="E138:F138"/>
    <mergeCell ref="B140:C140"/>
    <mergeCell ref="B139:C139"/>
    <mergeCell ref="B44:C44"/>
    <mergeCell ref="A152:J152"/>
    <mergeCell ref="A149:K149"/>
    <mergeCell ref="B150:E150"/>
    <mergeCell ref="F150:K150"/>
    <mergeCell ref="A151:K151"/>
    <mergeCell ref="B98:C98"/>
    <mergeCell ref="B109:C109"/>
    <mergeCell ref="B104:C104"/>
    <mergeCell ref="B108:C108"/>
    <mergeCell ref="B100:C100"/>
    <mergeCell ref="B107:C107"/>
    <mergeCell ref="B102:C102"/>
    <mergeCell ref="B141:C141"/>
    <mergeCell ref="B126:C126"/>
    <mergeCell ref="B119:C119"/>
    <mergeCell ref="B123:C123"/>
    <mergeCell ref="B147:C147"/>
    <mergeCell ref="B105:C105"/>
    <mergeCell ref="B113:C113"/>
    <mergeCell ref="B110:C110"/>
    <mergeCell ref="B136:C136"/>
    <mergeCell ref="B132:C132"/>
    <mergeCell ref="B134:C134"/>
    <mergeCell ref="B122:C122"/>
    <mergeCell ref="B125:C125"/>
    <mergeCell ref="B143:C14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jagoda</cp:lastModifiedBy>
  <cp:lastPrinted>2010-03-19T12:35:26Z</cp:lastPrinted>
  <dcterms:created xsi:type="dcterms:W3CDTF">2010-01-07T07:25:03Z</dcterms:created>
  <dcterms:modified xsi:type="dcterms:W3CDTF">2010-03-22T08:55:44Z</dcterms:modified>
  <cp:category/>
  <cp:version/>
  <cp:contentType/>
  <cp:contentStatus/>
</cp:coreProperties>
</file>